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25" windowHeight="6030" tabRatio="655" activeTab="0"/>
  </bookViews>
  <sheets>
    <sheet name="Number by Age" sheetId="1" r:id="rId1"/>
    <sheet name="Percent by Age Group" sheetId="2" r:id="rId2"/>
    <sheet name="Table P012H" sheetId="3" r:id="rId3"/>
  </sheets>
  <definedNames>
    <definedName name="_xlnm.Print_Area" localSheetId="0">'Number by Age'!$C$1:$V$33</definedName>
    <definedName name="_xlnm.Print_Area" localSheetId="1">'Percent by Age Group'!$C$1:$V$33</definedName>
    <definedName name="_xlnm.Print_Titles" localSheetId="0">'Number by Age'!$A:$B,'Number by Age'!$1:$5</definedName>
    <definedName name="_xlnm.Print_Titles" localSheetId="1">'Percent by Age Group'!$A:$B,'Percent by Age Group'!$1:$5</definedName>
  </definedNames>
  <calcPr fullCalcOnLoad="1"/>
</workbook>
</file>

<file path=xl/sharedStrings.xml><?xml version="1.0" encoding="utf-8"?>
<sst xmlns="http://schemas.openxmlformats.org/spreadsheetml/2006/main" count="138" uniqueCount="107">
  <si>
    <t>0 to 4</t>
  </si>
  <si>
    <t>5 to 9</t>
  </si>
  <si>
    <t>10 to 14</t>
  </si>
  <si>
    <t>15 to 17</t>
  </si>
  <si>
    <t>18 to 19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</si>
  <si>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</si>
  <si>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</si>
  <si>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</si>
  <si>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</si>
  <si>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</si>
  <si>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</si>
  <si>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</si>
  <si>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</si>
  <si>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</si>
  <si>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</si>
  <si>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</si>
  <si>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75 to 79</t>
  </si>
  <si>
    <t>80 to 84</t>
  </si>
  <si>
    <t>85 and Over</t>
  </si>
  <si>
    <t>Source: U.S. Census Bureau, Summary File 1, Table P12H</t>
  </si>
  <si>
    <t>P012H003</t>
  </si>
  <si>
    <t>P012H004</t>
  </si>
  <si>
    <t>P012H005</t>
  </si>
  <si>
    <t>P012H006</t>
  </si>
  <si>
    <t>P012H007</t>
  </si>
  <si>
    <t>P012H008</t>
  </si>
  <si>
    <t>P012H009</t>
  </si>
  <si>
    <t>P012H010</t>
  </si>
  <si>
    <t>P012H011</t>
  </si>
  <si>
    <t>P012H012</t>
  </si>
  <si>
    <t>P012H013</t>
  </si>
  <si>
    <t>P012H014</t>
  </si>
  <si>
    <t>P012H015</t>
  </si>
  <si>
    <t>P012H016</t>
  </si>
  <si>
    <t>P012H017</t>
  </si>
  <si>
    <t>P012H018</t>
  </si>
  <si>
    <t>P012H019</t>
  </si>
  <si>
    <t>P012H020</t>
  </si>
  <si>
    <t>P012H021</t>
  </si>
  <si>
    <t>P012H022</t>
  </si>
  <si>
    <t>P012H023</t>
  </si>
  <si>
    <t>P012H024</t>
  </si>
  <si>
    <t>P012H025</t>
  </si>
  <si>
    <t>P012H027</t>
  </si>
  <si>
    <t>P012H028</t>
  </si>
  <si>
    <t>P012H029</t>
  </si>
  <si>
    <t>P012H030</t>
  </si>
  <si>
    <t>P012H031</t>
  </si>
  <si>
    <t>P012H032</t>
  </si>
  <si>
    <t>P012H033</t>
  </si>
  <si>
    <t>P012H034</t>
  </si>
  <si>
    <t>P012H035</t>
  </si>
  <si>
    <t>P012H036</t>
  </si>
  <si>
    <t>P012H037</t>
  </si>
  <si>
    <t>P012H038</t>
  </si>
  <si>
    <t>P012H039</t>
  </si>
  <si>
    <t>P012H040</t>
  </si>
  <si>
    <t>P012H041</t>
  </si>
  <si>
    <t>P012H042</t>
  </si>
  <si>
    <t>P012H043</t>
  </si>
  <si>
    <t>P012H044</t>
  </si>
  <si>
    <t>P012H045</t>
  </si>
  <si>
    <t>P012H046</t>
  </si>
  <si>
    <t>P012H047</t>
  </si>
  <si>
    <t>P012H048</t>
  </si>
  <si>
    <t>P012H049</t>
  </si>
  <si>
    <t>FEMALES</t>
  </si>
  <si>
    <t>MALES</t>
  </si>
  <si>
    <t>Total</t>
  </si>
  <si>
    <t>Note: Hispanic/Latino ethnicity is tallied separately from race</t>
  </si>
  <si>
    <t>U.S. Census 2000, Summary Tape File 1, Table P012H, Hennepin County School Districts</t>
  </si>
  <si>
    <t>SCHLDIST</t>
  </si>
  <si>
    <t>Hennepin County</t>
  </si>
  <si>
    <t>District</t>
  </si>
  <si>
    <t>Number*</t>
  </si>
  <si>
    <t>District*</t>
  </si>
  <si>
    <t>Ft. Snelling Area</t>
  </si>
  <si>
    <t>--</t>
  </si>
  <si>
    <t>*Note: Only those portions of school districts lying within Hennepin County are totaled in this table.</t>
  </si>
  <si>
    <t>Hennepin Suburbs</t>
  </si>
  <si>
    <t>Minneapolis</t>
  </si>
  <si>
    <t>Anoka-Hennepin</t>
  </si>
  <si>
    <t>Waconia</t>
  </si>
  <si>
    <t>Watertown-Mayer</t>
  </si>
  <si>
    <t>Hopkins</t>
  </si>
  <si>
    <t>Bloomington</t>
  </si>
  <si>
    <t>Eden Prairie</t>
  </si>
  <si>
    <t>Edina</t>
  </si>
  <si>
    <t>Minnetonka</t>
  </si>
  <si>
    <t>Westonka</t>
  </si>
  <si>
    <t>Orono</t>
  </si>
  <si>
    <t>Osseo</t>
  </si>
  <si>
    <t>Richfield</t>
  </si>
  <si>
    <t>Robbinsdale</t>
  </si>
  <si>
    <t>Saint Anthony-New Br.</t>
  </si>
  <si>
    <t>Saint Louis Park</t>
  </si>
  <si>
    <t>Wayzata</t>
  </si>
  <si>
    <t>Brooklyn Center</t>
  </si>
  <si>
    <t>Elk River</t>
  </si>
  <si>
    <t>Buffalo</t>
  </si>
  <si>
    <t>Delano</t>
  </si>
  <si>
    <t>Rockford</t>
  </si>
  <si>
    <t>Hispanic/Latino Population by Age, Hennepin County School Districts, 2000</t>
  </si>
  <si>
    <t>Produced by: Hennepin County Department of Children, Family, and Adult Services, 9/13/01</t>
  </si>
  <si>
    <t>Percent of Total Hispanic/Latino Population</t>
  </si>
  <si>
    <t>Percent in Minneapolis</t>
  </si>
  <si>
    <t>Produced by: Hennepin County Department of Children, Family, and Adult Services, 9/12/01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</si>
</sst>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3" fontId="0" fillId="2" borderId="0" xfId="0" applyNumberFormat="1" applyFill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164" fontId="0" fillId="0" borderId="0" xfId="19" applyNumberFormat="1" applyAlignment="1">
      <alignment/>
    </xf>
    <xf numFmtId="164" fontId="0" fillId="2" borderId="0" xfId="19" applyNumberFormat="1" applyFill="1" applyAlignment="1">
      <alignment/>
    </xf>
    <xf numFmtId="0" fontId="0" fillId="2" borderId="0" xfId="0" applyFill="1" applyAlignment="1">
      <alignment horizontal="left"/>
    </xf>
    <xf numFmtId="0" fontId="0" fillId="0" borderId="0" xfId="0" applyAlignment="1" quotePrefix="1">
      <alignment horizontal="right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left"/>
    </xf>
    <xf numFmtId="164" fontId="2" fillId="2" borderId="0" xfId="19" applyNumberFormat="1" applyFont="1" applyFill="1" applyAlignment="1">
      <alignment/>
    </xf>
    <xf numFmtId="164" fontId="0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workbookViewId="0" topLeftCell="A18">
      <selection activeCell="C32" sqref="C32"/>
    </sheetView>
  </sheetViews>
  <sheetFormatPr defaultColWidth="9.00390625" defaultRowHeight="15.75"/>
  <cols>
    <col min="1" max="1" width="21.125" style="0" customWidth="1"/>
    <col min="2" max="20" width="9.125" style="0" customWidth="1"/>
    <col min="21" max="21" width="11.875" style="0" customWidth="1"/>
    <col min="22" max="22" width="9.625" style="0" customWidth="1"/>
  </cols>
  <sheetData>
    <row r="1" spans="2:14" ht="18.75">
      <c r="B1" s="1"/>
      <c r="C1" s="1" t="s">
        <v>102</v>
      </c>
      <c r="N1" s="1" t="str">
        <f>C1</f>
        <v>Hispanic/Latino Population by Age, Hennepin County School Districts, 2000</v>
      </c>
    </row>
    <row r="2" spans="2:14" ht="15.75">
      <c r="B2" s="2"/>
      <c r="C2" s="2" t="s">
        <v>69</v>
      </c>
      <c r="N2" s="2" t="s">
        <v>69</v>
      </c>
    </row>
    <row r="3" spans="2:14" ht="15.75">
      <c r="B3" s="2"/>
      <c r="C3" s="2"/>
      <c r="N3" s="2"/>
    </row>
    <row r="4" ht="15.75">
      <c r="B4" s="3" t="s">
        <v>73</v>
      </c>
    </row>
    <row r="5" spans="1:22" s="7" customFormat="1" ht="15.75">
      <c r="A5" s="12" t="s">
        <v>75</v>
      </c>
      <c r="B5" s="13" t="s">
        <v>74</v>
      </c>
      <c r="C5" s="14" t="s">
        <v>0</v>
      </c>
      <c r="D5" s="14" t="s">
        <v>1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4" t="s">
        <v>11</v>
      </c>
      <c r="O5" s="14" t="s">
        <v>12</v>
      </c>
      <c r="P5" s="14" t="s">
        <v>13</v>
      </c>
      <c r="Q5" s="14" t="s">
        <v>14</v>
      </c>
      <c r="R5" s="14" t="s">
        <v>15</v>
      </c>
      <c r="S5" s="14" t="s">
        <v>16</v>
      </c>
      <c r="T5" s="14" t="s">
        <v>17</v>
      </c>
      <c r="U5" s="14" t="s">
        <v>18</v>
      </c>
      <c r="V5" s="14" t="s">
        <v>68</v>
      </c>
    </row>
    <row r="6" spans="1:23" ht="15.75">
      <c r="A6" t="s">
        <v>80</v>
      </c>
      <c r="B6" s="10">
        <f>'Table P012H'!B5</f>
        <v>1</v>
      </c>
      <c r="C6" s="9">
        <f>'Table P012H'!C5+'Table P012H'!Z5</f>
        <v>3606</v>
      </c>
      <c r="D6" s="9">
        <f>'Table P012H'!D5+'Table P012H'!AA5</f>
        <v>2635</v>
      </c>
      <c r="E6" s="9">
        <f>'Table P012H'!E5+'Table P012H'!AB5</f>
        <v>1824</v>
      </c>
      <c r="F6" s="9">
        <f>'Table P012H'!F5+'Table P012H'!AC5</f>
        <v>1230</v>
      </c>
      <c r="G6" s="9">
        <f>'Table P012H'!G5+'Table P012H'!AD5</f>
        <v>1460</v>
      </c>
      <c r="H6" s="9">
        <f>SUM('Table P012H'!H5:J5)+SUM('Table P012H'!AE5:AG5)</f>
        <v>4791</v>
      </c>
      <c r="I6" s="9">
        <f>'Table P012H'!K5+'Table P012H'!AH5</f>
        <v>4506</v>
      </c>
      <c r="J6" s="9">
        <f>'Table P012H'!L5+'Table P012H'!AI5</f>
        <v>3181</v>
      </c>
      <c r="K6" s="9">
        <f>'Table P012H'!M5+'Table P012H'!AJ5</f>
        <v>2143</v>
      </c>
      <c r="L6" s="9">
        <f>'Table P012H'!N5+'Table P012H'!AK5</f>
        <v>1333</v>
      </c>
      <c r="M6" s="9">
        <f>'Table P012H'!O5+'Table P012H'!AL5</f>
        <v>899</v>
      </c>
      <c r="N6" s="9">
        <f>'Table P012H'!P5+'Table P012H'!AM5</f>
        <v>629</v>
      </c>
      <c r="O6" s="9">
        <f>'Table P012H'!Q5+'Table P012H'!AN5</f>
        <v>328</v>
      </c>
      <c r="P6" s="9">
        <f>SUM('Table P012H'!R5:S5)+SUM('Table P012H'!AO5:AP5)</f>
        <v>198</v>
      </c>
      <c r="Q6" s="9">
        <f>SUM('Table P012H'!T5:U5)+SUM('Table P012H'!AQ5:AR5)</f>
        <v>140</v>
      </c>
      <c r="R6" s="9">
        <f>'Table P012H'!V5+'Table P012H'!AS5</f>
        <v>95</v>
      </c>
      <c r="S6" s="9">
        <f>'Table P012H'!W5+'Table P012H'!AT5</f>
        <v>81</v>
      </c>
      <c r="T6" s="9">
        <f>'Table P012H'!X5+'Table P012H'!AU5</f>
        <v>43</v>
      </c>
      <c r="U6" s="9">
        <f>'Table P012H'!Y5+'Table P012H'!AV5</f>
        <v>53</v>
      </c>
      <c r="V6" s="9">
        <f>SUM(C6:U6)</f>
        <v>29175</v>
      </c>
      <c r="W6" s="9"/>
    </row>
    <row r="7" spans="1:23" ht="15.75">
      <c r="A7" s="4" t="s">
        <v>81</v>
      </c>
      <c r="B7" s="17">
        <f>'Table P012H'!B6</f>
        <v>11</v>
      </c>
      <c r="C7" s="11">
        <f>'Table P012H'!C6+'Table P012H'!Z6</f>
        <v>99</v>
      </c>
      <c r="D7" s="11">
        <f>'Table P012H'!D6+'Table P012H'!AA6</f>
        <v>88</v>
      </c>
      <c r="E7" s="11">
        <f>'Table P012H'!E6+'Table P012H'!AB6</f>
        <v>78</v>
      </c>
      <c r="F7" s="11">
        <f>'Table P012H'!F6+'Table P012H'!AC6</f>
        <v>43</v>
      </c>
      <c r="G7" s="11">
        <f>'Table P012H'!G6+'Table P012H'!AD6</f>
        <v>27</v>
      </c>
      <c r="H7" s="11">
        <f>SUM('Table P012H'!H6:J6)+SUM('Table P012H'!AE6:AG6)</f>
        <v>52</v>
      </c>
      <c r="I7" s="11">
        <f>'Table P012H'!K6+'Table P012H'!AH6</f>
        <v>73</v>
      </c>
      <c r="J7" s="11">
        <f>'Table P012H'!L6+'Table P012H'!AI6</f>
        <v>60</v>
      </c>
      <c r="K7" s="11">
        <f>'Table P012H'!M6+'Table P012H'!AJ6</f>
        <v>73</v>
      </c>
      <c r="L7" s="11">
        <f>'Table P012H'!N6+'Table P012H'!AK6</f>
        <v>44</v>
      </c>
      <c r="M7" s="11">
        <f>'Table P012H'!O6+'Table P012H'!AL6</f>
        <v>31</v>
      </c>
      <c r="N7" s="11">
        <f>'Table P012H'!P6+'Table P012H'!AM6</f>
        <v>17</v>
      </c>
      <c r="O7" s="11">
        <f>'Table P012H'!Q6+'Table P012H'!AN6</f>
        <v>16</v>
      </c>
      <c r="P7" s="11">
        <f>SUM('Table P012H'!R6:S6)+SUM('Table P012H'!AO6:AP6)</f>
        <v>9</v>
      </c>
      <c r="Q7" s="11">
        <f>SUM('Table P012H'!T6:U6)+SUM('Table P012H'!AQ6:AR6)</f>
        <v>4</v>
      </c>
      <c r="R7" s="11">
        <f>'Table P012H'!V6+'Table P012H'!AS6</f>
        <v>2</v>
      </c>
      <c r="S7" s="11">
        <f>'Table P012H'!W6+'Table P012H'!AT6</f>
        <v>0</v>
      </c>
      <c r="T7" s="11">
        <f>'Table P012H'!X6+'Table P012H'!AU6</f>
        <v>1</v>
      </c>
      <c r="U7" s="11">
        <f>'Table P012H'!Y6+'Table P012H'!AV6</f>
        <v>0</v>
      </c>
      <c r="V7" s="11">
        <f aca="true" t="shared" si="0" ref="V7:V30">SUM(C7:U7)</f>
        <v>717</v>
      </c>
      <c r="W7" s="9"/>
    </row>
    <row r="8" spans="1:23" ht="15.75">
      <c r="A8" t="s">
        <v>82</v>
      </c>
      <c r="B8" s="10">
        <f>'Table P012H'!B7</f>
        <v>110</v>
      </c>
      <c r="C8" s="9">
        <f>'Table P012H'!C7+'Table P012H'!Z7</f>
        <v>9</v>
      </c>
      <c r="D8" s="9">
        <f>'Table P012H'!D7+'Table P012H'!AA7</f>
        <v>2</v>
      </c>
      <c r="E8" s="9">
        <f>'Table P012H'!E7+'Table P012H'!AB7</f>
        <v>5</v>
      </c>
      <c r="F8" s="9">
        <f>'Table P012H'!F7+'Table P012H'!AC7</f>
        <v>0</v>
      </c>
      <c r="G8" s="9">
        <f>'Table P012H'!G7+'Table P012H'!AD7</f>
        <v>0</v>
      </c>
      <c r="H8" s="9">
        <f>SUM('Table P012H'!H7:J7)+SUM('Table P012H'!AE7:AG7)</f>
        <v>4</v>
      </c>
      <c r="I8" s="9">
        <f>'Table P012H'!K7+'Table P012H'!AH7</f>
        <v>3</v>
      </c>
      <c r="J8" s="9">
        <f>'Table P012H'!L7+'Table P012H'!AI7</f>
        <v>5</v>
      </c>
      <c r="K8" s="9">
        <f>'Table P012H'!M7+'Table P012H'!AJ7</f>
        <v>2</v>
      </c>
      <c r="L8" s="9">
        <f>'Table P012H'!N7+'Table P012H'!AK7</f>
        <v>1</v>
      </c>
      <c r="M8" s="9">
        <f>'Table P012H'!O7+'Table P012H'!AL7</f>
        <v>1</v>
      </c>
      <c r="N8" s="9">
        <f>'Table P012H'!P7+'Table P012H'!AM7</f>
        <v>1</v>
      </c>
      <c r="O8" s="9">
        <f>'Table P012H'!Q7+'Table P012H'!AN7</f>
        <v>1</v>
      </c>
      <c r="P8" s="9">
        <f>SUM('Table P012H'!R7:S7)+SUM('Table P012H'!AO7:AP7)</f>
        <v>0</v>
      </c>
      <c r="Q8" s="9">
        <f>SUM('Table P012H'!T7:U7)+SUM('Table P012H'!AQ7:AR7)</f>
        <v>0</v>
      </c>
      <c r="R8" s="9">
        <f>'Table P012H'!V7+'Table P012H'!AS7</f>
        <v>0</v>
      </c>
      <c r="S8" s="9">
        <f>'Table P012H'!W7+'Table P012H'!AT7</f>
        <v>0</v>
      </c>
      <c r="T8" s="9">
        <f>'Table P012H'!X7+'Table P012H'!AU7</f>
        <v>0</v>
      </c>
      <c r="U8" s="9">
        <f>'Table P012H'!Y7+'Table P012H'!AV7</f>
        <v>0</v>
      </c>
      <c r="V8" s="9">
        <f t="shared" si="0"/>
        <v>34</v>
      </c>
      <c r="W8" s="9"/>
    </row>
    <row r="9" spans="1:23" ht="15.75">
      <c r="A9" s="4" t="s">
        <v>83</v>
      </c>
      <c r="B9" s="17">
        <f>'Table P012H'!B8</f>
        <v>111</v>
      </c>
      <c r="C9" s="11">
        <f>'Table P012H'!C8+'Table P012H'!Z8</f>
        <v>1</v>
      </c>
      <c r="D9" s="11">
        <f>'Table P012H'!D8+'Table P012H'!AA8</f>
        <v>1</v>
      </c>
      <c r="E9" s="11">
        <f>'Table P012H'!E8+'Table P012H'!AB8</f>
        <v>0</v>
      </c>
      <c r="F9" s="11">
        <f>'Table P012H'!F8+'Table P012H'!AC8</f>
        <v>0</v>
      </c>
      <c r="G9" s="11">
        <f>'Table P012H'!G8+'Table P012H'!AD8</f>
        <v>0</v>
      </c>
      <c r="H9" s="11">
        <f>SUM('Table P012H'!H8:J8)+SUM('Table P012H'!AE8:AG8)</f>
        <v>0</v>
      </c>
      <c r="I9" s="11">
        <f>'Table P012H'!K8+'Table P012H'!AH8</f>
        <v>0</v>
      </c>
      <c r="J9" s="11">
        <f>'Table P012H'!L8+'Table P012H'!AI8</f>
        <v>1</v>
      </c>
      <c r="K9" s="11">
        <f>'Table P012H'!M8+'Table P012H'!AJ8</f>
        <v>0</v>
      </c>
      <c r="L9" s="11">
        <f>'Table P012H'!N8+'Table P012H'!AK8</f>
        <v>1</v>
      </c>
      <c r="M9" s="11">
        <f>'Table P012H'!O8+'Table P012H'!AL8</f>
        <v>1</v>
      </c>
      <c r="N9" s="11">
        <f>'Table P012H'!P8+'Table P012H'!AM8</f>
        <v>0</v>
      </c>
      <c r="O9" s="11">
        <f>'Table P012H'!Q8+'Table P012H'!AN8</f>
        <v>0</v>
      </c>
      <c r="P9" s="11">
        <f>SUM('Table P012H'!R8:S8)+SUM('Table P012H'!AO8:AP8)</f>
        <v>0</v>
      </c>
      <c r="Q9" s="11">
        <f>SUM('Table P012H'!T8:U8)+SUM('Table P012H'!AQ8:AR8)</f>
        <v>0</v>
      </c>
      <c r="R9" s="11">
        <f>'Table P012H'!V8+'Table P012H'!AS8</f>
        <v>0</v>
      </c>
      <c r="S9" s="11">
        <f>'Table P012H'!W8+'Table P012H'!AT8</f>
        <v>0</v>
      </c>
      <c r="T9" s="11">
        <f>'Table P012H'!X8+'Table P012H'!AU8</f>
        <v>0</v>
      </c>
      <c r="U9" s="11">
        <f>'Table P012H'!Y8+'Table P012H'!AV8</f>
        <v>0</v>
      </c>
      <c r="V9" s="11">
        <f t="shared" si="0"/>
        <v>5</v>
      </c>
      <c r="W9" s="9"/>
    </row>
    <row r="10" spans="1:23" ht="15.75">
      <c r="A10" t="s">
        <v>84</v>
      </c>
      <c r="B10" s="10">
        <f>'Table P012H'!B9</f>
        <v>270</v>
      </c>
      <c r="C10" s="9">
        <f>'Table P012H'!C9+'Table P012H'!Z9</f>
        <v>234</v>
      </c>
      <c r="D10" s="9">
        <f>'Table P012H'!D9+'Table P012H'!AA9</f>
        <v>178</v>
      </c>
      <c r="E10" s="9">
        <f>'Table P012H'!E9+'Table P012H'!AB9</f>
        <v>153</v>
      </c>
      <c r="F10" s="9">
        <f>'Table P012H'!F9+'Table P012H'!AC9</f>
        <v>93</v>
      </c>
      <c r="G10" s="9">
        <f>'Table P012H'!G9+'Table P012H'!AD9</f>
        <v>68</v>
      </c>
      <c r="H10" s="9">
        <f>SUM('Table P012H'!H9:J9)+SUM('Table P012H'!AE9:AG9)</f>
        <v>227</v>
      </c>
      <c r="I10" s="9">
        <f>'Table P012H'!K9+'Table P012H'!AH9</f>
        <v>256</v>
      </c>
      <c r="J10" s="9">
        <f>'Table P012H'!L9+'Table P012H'!AI9</f>
        <v>218</v>
      </c>
      <c r="K10" s="9">
        <f>'Table P012H'!M9+'Table P012H'!AJ9</f>
        <v>127</v>
      </c>
      <c r="L10" s="9">
        <f>'Table P012H'!N9+'Table P012H'!AK9</f>
        <v>96</v>
      </c>
      <c r="M10" s="9">
        <f>'Table P012H'!O9+'Table P012H'!AL9</f>
        <v>52</v>
      </c>
      <c r="N10" s="9">
        <f>'Table P012H'!P9+'Table P012H'!AM9</f>
        <v>47</v>
      </c>
      <c r="O10" s="9">
        <f>'Table P012H'!Q9+'Table P012H'!AN9</f>
        <v>37</v>
      </c>
      <c r="P10" s="9">
        <f>SUM('Table P012H'!R9:S9)+SUM('Table P012H'!AO9:AP9)</f>
        <v>29</v>
      </c>
      <c r="Q10" s="9">
        <f>SUM('Table P012H'!T9:U9)+SUM('Table P012H'!AQ9:AR9)</f>
        <v>15</v>
      </c>
      <c r="R10" s="9">
        <f>'Table P012H'!V9+'Table P012H'!AS9</f>
        <v>12</v>
      </c>
      <c r="S10" s="9">
        <f>'Table P012H'!W9+'Table P012H'!AT9</f>
        <v>8</v>
      </c>
      <c r="T10" s="9">
        <f>'Table P012H'!X9+'Table P012H'!AU9</f>
        <v>1</v>
      </c>
      <c r="U10" s="9">
        <f>'Table P012H'!Y9+'Table P012H'!AV9</f>
        <v>4</v>
      </c>
      <c r="V10" s="9">
        <f t="shared" si="0"/>
        <v>1855</v>
      </c>
      <c r="W10" s="9"/>
    </row>
    <row r="11" spans="1:23" ht="15.75">
      <c r="A11" s="4" t="s">
        <v>85</v>
      </c>
      <c r="B11" s="17">
        <f>'Table P012H'!B10</f>
        <v>271</v>
      </c>
      <c r="C11" s="11">
        <f>'Table P012H'!C10+'Table P012H'!Z10</f>
        <v>280</v>
      </c>
      <c r="D11" s="11">
        <f>'Table P012H'!D10+'Table P012H'!AA10</f>
        <v>220</v>
      </c>
      <c r="E11" s="11">
        <f>'Table P012H'!E10+'Table P012H'!AB10</f>
        <v>172</v>
      </c>
      <c r="F11" s="11">
        <f>'Table P012H'!F10+'Table P012H'!AC10</f>
        <v>104</v>
      </c>
      <c r="G11" s="11">
        <f>'Table P012H'!G10+'Table P012H'!AD10</f>
        <v>80</v>
      </c>
      <c r="H11" s="11">
        <f>SUM('Table P012H'!H10:J10)+SUM('Table P012H'!AE10:AG10)</f>
        <v>302</v>
      </c>
      <c r="I11" s="11">
        <f>'Table P012H'!K10+'Table P012H'!AH10</f>
        <v>324</v>
      </c>
      <c r="J11" s="11">
        <f>'Table P012H'!L10+'Table P012H'!AI10</f>
        <v>234</v>
      </c>
      <c r="K11" s="11">
        <f>'Table P012H'!M10+'Table P012H'!AJ10</f>
        <v>198</v>
      </c>
      <c r="L11" s="11">
        <f>'Table P012H'!N10+'Table P012H'!AK10</f>
        <v>112</v>
      </c>
      <c r="M11" s="11">
        <f>'Table P012H'!O10+'Table P012H'!AL10</f>
        <v>76</v>
      </c>
      <c r="N11" s="11">
        <f>'Table P012H'!P10+'Table P012H'!AM10</f>
        <v>71</v>
      </c>
      <c r="O11" s="11">
        <f>'Table P012H'!Q10+'Table P012H'!AN10</f>
        <v>38</v>
      </c>
      <c r="P11" s="11">
        <f>SUM('Table P012H'!R10:S10)+SUM('Table P012H'!AO10:AP10)</f>
        <v>28</v>
      </c>
      <c r="Q11" s="11">
        <f>SUM('Table P012H'!T10:U10)+SUM('Table P012H'!AQ10:AR10)</f>
        <v>21</v>
      </c>
      <c r="R11" s="11">
        <f>'Table P012H'!V10+'Table P012H'!AS10</f>
        <v>12</v>
      </c>
      <c r="S11" s="11">
        <f>'Table P012H'!W10+'Table P012H'!AT10</f>
        <v>12</v>
      </c>
      <c r="T11" s="11">
        <f>'Table P012H'!X10+'Table P012H'!AU10</f>
        <v>3</v>
      </c>
      <c r="U11" s="11">
        <f>'Table P012H'!Y10+'Table P012H'!AV10</f>
        <v>2</v>
      </c>
      <c r="V11" s="11">
        <f t="shared" si="0"/>
        <v>2289</v>
      </c>
      <c r="W11" s="9"/>
    </row>
    <row r="12" spans="1:23" ht="15.75">
      <c r="A12" t="s">
        <v>86</v>
      </c>
      <c r="B12" s="10">
        <f>'Table P012H'!B11</f>
        <v>272</v>
      </c>
      <c r="C12" s="9">
        <f>'Table P012H'!C11+'Table P012H'!Z11</f>
        <v>88</v>
      </c>
      <c r="D12" s="9">
        <f>'Table P012H'!D11+'Table P012H'!AA11</f>
        <v>83</v>
      </c>
      <c r="E12" s="9">
        <f>'Table P012H'!E11+'Table P012H'!AB11</f>
        <v>93</v>
      </c>
      <c r="F12" s="9">
        <f>'Table P012H'!F11+'Table P012H'!AC11</f>
        <v>44</v>
      </c>
      <c r="G12" s="9">
        <f>'Table P012H'!G11+'Table P012H'!AD11</f>
        <v>28</v>
      </c>
      <c r="H12" s="9">
        <f>SUM('Table P012H'!H11:J11)+SUM('Table P012H'!AE11:AG11)</f>
        <v>63</v>
      </c>
      <c r="I12" s="9">
        <f>'Table P012H'!K11+'Table P012H'!AH11</f>
        <v>98</v>
      </c>
      <c r="J12" s="9">
        <f>'Table P012H'!L11+'Table P012H'!AI11</f>
        <v>77</v>
      </c>
      <c r="K12" s="9">
        <f>'Table P012H'!M11+'Table P012H'!AJ11</f>
        <v>80</v>
      </c>
      <c r="L12" s="9">
        <f>'Table P012H'!N11+'Table P012H'!AK11</f>
        <v>60</v>
      </c>
      <c r="M12" s="9">
        <f>'Table P012H'!O11+'Table P012H'!AL11</f>
        <v>40</v>
      </c>
      <c r="N12" s="9">
        <f>'Table P012H'!P11+'Table P012H'!AM11</f>
        <v>19</v>
      </c>
      <c r="O12" s="9">
        <f>'Table P012H'!Q11+'Table P012H'!AN11</f>
        <v>9</v>
      </c>
      <c r="P12" s="9">
        <f>SUM('Table P012H'!R11:S11)+SUM('Table P012H'!AO11:AP11)</f>
        <v>9</v>
      </c>
      <c r="Q12" s="9">
        <f>SUM('Table P012H'!T11:U11)+SUM('Table P012H'!AQ11:AR11)</f>
        <v>8</v>
      </c>
      <c r="R12" s="9">
        <f>'Table P012H'!V11+'Table P012H'!AS11</f>
        <v>3</v>
      </c>
      <c r="S12" s="9">
        <f>'Table P012H'!W11+'Table P012H'!AT11</f>
        <v>1</v>
      </c>
      <c r="T12" s="9">
        <f>'Table P012H'!X11+'Table P012H'!AU11</f>
        <v>1</v>
      </c>
      <c r="U12" s="9">
        <f>'Table P012H'!Y11+'Table P012H'!AV11</f>
        <v>0</v>
      </c>
      <c r="V12" s="9">
        <f t="shared" si="0"/>
        <v>804</v>
      </c>
      <c r="W12" s="9"/>
    </row>
    <row r="13" spans="1:23" ht="15.75">
      <c r="A13" s="4" t="s">
        <v>87</v>
      </c>
      <c r="B13" s="17">
        <f>'Table P012H'!B12</f>
        <v>273</v>
      </c>
      <c r="C13" s="11">
        <f>'Table P012H'!C12+'Table P012H'!Z12</f>
        <v>50</v>
      </c>
      <c r="D13" s="11">
        <f>'Table P012H'!D12+'Table P012H'!AA12</f>
        <v>55</v>
      </c>
      <c r="E13" s="11">
        <f>'Table P012H'!E12+'Table P012H'!AB12</f>
        <v>54</v>
      </c>
      <c r="F13" s="11">
        <f>'Table P012H'!F12+'Table P012H'!AC12</f>
        <v>33</v>
      </c>
      <c r="G13" s="11">
        <f>'Table P012H'!G12+'Table P012H'!AD12</f>
        <v>13</v>
      </c>
      <c r="H13" s="11">
        <f>SUM('Table P012H'!H12:J12)+SUM('Table P012H'!AE12:AG12)</f>
        <v>17</v>
      </c>
      <c r="I13" s="11">
        <f>'Table P012H'!K12+'Table P012H'!AH12</f>
        <v>36</v>
      </c>
      <c r="J13" s="11">
        <f>'Table P012H'!L12+'Table P012H'!AI12</f>
        <v>38</v>
      </c>
      <c r="K13" s="11">
        <f>'Table P012H'!M12+'Table P012H'!AJ12</f>
        <v>35</v>
      </c>
      <c r="L13" s="11">
        <f>'Table P012H'!N12+'Table P012H'!AK12</f>
        <v>29</v>
      </c>
      <c r="M13" s="11">
        <f>'Table P012H'!O12+'Table P012H'!AL12</f>
        <v>30</v>
      </c>
      <c r="N13" s="11">
        <f>'Table P012H'!P12+'Table P012H'!AM12</f>
        <v>19</v>
      </c>
      <c r="O13" s="11">
        <f>'Table P012H'!Q12+'Table P012H'!AN12</f>
        <v>5</v>
      </c>
      <c r="P13" s="11">
        <f>SUM('Table P012H'!R12:S12)+SUM('Table P012H'!AO12:AP12)</f>
        <v>6</v>
      </c>
      <c r="Q13" s="11">
        <f>SUM('Table P012H'!T12:U12)+SUM('Table P012H'!AQ12:AR12)</f>
        <v>8</v>
      </c>
      <c r="R13" s="11">
        <f>'Table P012H'!V12+'Table P012H'!AS12</f>
        <v>6</v>
      </c>
      <c r="S13" s="11">
        <f>'Table P012H'!W12+'Table P012H'!AT12</f>
        <v>3</v>
      </c>
      <c r="T13" s="11">
        <f>'Table P012H'!X12+'Table P012H'!AU12</f>
        <v>4</v>
      </c>
      <c r="U13" s="11">
        <f>'Table P012H'!Y12+'Table P012H'!AV12</f>
        <v>1</v>
      </c>
      <c r="V13" s="11">
        <f t="shared" si="0"/>
        <v>442</v>
      </c>
      <c r="W13" s="9"/>
    </row>
    <row r="14" spans="1:23" ht="15.75">
      <c r="A14" t="s">
        <v>88</v>
      </c>
      <c r="B14" s="10">
        <f>'Table P012H'!B13</f>
        <v>276</v>
      </c>
      <c r="C14" s="9">
        <f>'Table P012H'!C13+'Table P012H'!Z13</f>
        <v>45</v>
      </c>
      <c r="D14" s="9">
        <f>'Table P012H'!D13+'Table P012H'!AA13</f>
        <v>51</v>
      </c>
      <c r="E14" s="9">
        <f>'Table P012H'!E13+'Table P012H'!AB13</f>
        <v>42</v>
      </c>
      <c r="F14" s="9">
        <f>'Table P012H'!F13+'Table P012H'!AC13</f>
        <v>24</v>
      </c>
      <c r="G14" s="9">
        <f>'Table P012H'!G13+'Table P012H'!AD13</f>
        <v>18</v>
      </c>
      <c r="H14" s="9">
        <f>SUM('Table P012H'!H13:J13)+SUM('Table P012H'!AE13:AG13)</f>
        <v>39</v>
      </c>
      <c r="I14" s="9">
        <f>'Table P012H'!K13+'Table P012H'!AH13</f>
        <v>23</v>
      </c>
      <c r="J14" s="9">
        <f>'Table P012H'!L13+'Table P012H'!AI13</f>
        <v>41</v>
      </c>
      <c r="K14" s="9">
        <f>'Table P012H'!M13+'Table P012H'!AJ13</f>
        <v>30</v>
      </c>
      <c r="L14" s="9">
        <f>'Table P012H'!N13+'Table P012H'!AK13</f>
        <v>32</v>
      </c>
      <c r="M14" s="9">
        <f>'Table P012H'!O13+'Table P012H'!AL13</f>
        <v>21</v>
      </c>
      <c r="N14" s="9">
        <f>'Table P012H'!P13+'Table P012H'!AM13</f>
        <v>19</v>
      </c>
      <c r="O14" s="9">
        <f>'Table P012H'!Q13+'Table P012H'!AN13</f>
        <v>6</v>
      </c>
      <c r="P14" s="9">
        <f>SUM('Table P012H'!R13:S13)+SUM('Table P012H'!AO13:AP13)</f>
        <v>8</v>
      </c>
      <c r="Q14" s="9">
        <f>SUM('Table P012H'!T13:U13)+SUM('Table P012H'!AQ13:AR13)</f>
        <v>2</v>
      </c>
      <c r="R14" s="9">
        <f>'Table P012H'!V13+'Table P012H'!AS13</f>
        <v>3</v>
      </c>
      <c r="S14" s="9">
        <f>'Table P012H'!W13+'Table P012H'!AT13</f>
        <v>1</v>
      </c>
      <c r="T14" s="9">
        <f>'Table P012H'!X13+'Table P012H'!AU13</f>
        <v>0</v>
      </c>
      <c r="U14" s="9">
        <f>'Table P012H'!Y13+'Table P012H'!AV13</f>
        <v>0</v>
      </c>
      <c r="V14" s="9">
        <f t="shared" si="0"/>
        <v>405</v>
      </c>
      <c r="W14" s="9"/>
    </row>
    <row r="15" spans="1:23" ht="15.75">
      <c r="A15" s="4" t="s">
        <v>89</v>
      </c>
      <c r="B15" s="17">
        <f>'Table P012H'!B14</f>
        <v>277</v>
      </c>
      <c r="C15" s="11">
        <f>'Table P012H'!C14+'Table P012H'!Z14</f>
        <v>19</v>
      </c>
      <c r="D15" s="11">
        <f>'Table P012H'!D14+'Table P012H'!AA14</f>
        <v>20</v>
      </c>
      <c r="E15" s="11">
        <f>'Table P012H'!E14+'Table P012H'!AB14</f>
        <v>14</v>
      </c>
      <c r="F15" s="11">
        <f>'Table P012H'!F14+'Table P012H'!AC14</f>
        <v>6</v>
      </c>
      <c r="G15" s="11">
        <f>'Table P012H'!G14+'Table P012H'!AD14</f>
        <v>1</v>
      </c>
      <c r="H15" s="11">
        <f>SUM('Table P012H'!H14:J14)+SUM('Table P012H'!AE14:AG14)</f>
        <v>13</v>
      </c>
      <c r="I15" s="11">
        <f>'Table P012H'!K14+'Table P012H'!AH14</f>
        <v>15</v>
      </c>
      <c r="J15" s="11">
        <f>'Table P012H'!L14+'Table P012H'!AI14</f>
        <v>13</v>
      </c>
      <c r="K15" s="11">
        <f>'Table P012H'!M14+'Table P012H'!AJ14</f>
        <v>14</v>
      </c>
      <c r="L15" s="11">
        <f>'Table P012H'!N14+'Table P012H'!AK14</f>
        <v>16</v>
      </c>
      <c r="M15" s="11">
        <f>'Table P012H'!O14+'Table P012H'!AL14</f>
        <v>11</v>
      </c>
      <c r="N15" s="11">
        <f>'Table P012H'!P14+'Table P012H'!AM14</f>
        <v>4</v>
      </c>
      <c r="O15" s="11">
        <f>'Table P012H'!Q14+'Table P012H'!AN14</f>
        <v>4</v>
      </c>
      <c r="P15" s="11">
        <f>SUM('Table P012H'!R14:S14)+SUM('Table P012H'!AO14:AP14)</f>
        <v>4</v>
      </c>
      <c r="Q15" s="11">
        <f>SUM('Table P012H'!T14:U14)+SUM('Table P012H'!AQ14:AR14)</f>
        <v>1</v>
      </c>
      <c r="R15" s="11">
        <f>'Table P012H'!V14+'Table P012H'!AS14</f>
        <v>0</v>
      </c>
      <c r="S15" s="11">
        <f>'Table P012H'!W14+'Table P012H'!AT14</f>
        <v>0</v>
      </c>
      <c r="T15" s="11">
        <f>'Table P012H'!X14+'Table P012H'!AU14</f>
        <v>3</v>
      </c>
      <c r="U15" s="11">
        <f>'Table P012H'!Y14+'Table P012H'!AV14</f>
        <v>0</v>
      </c>
      <c r="V15" s="11">
        <f t="shared" si="0"/>
        <v>158</v>
      </c>
      <c r="W15" s="9"/>
    </row>
    <row r="16" spans="1:23" ht="15.75">
      <c r="A16" t="s">
        <v>90</v>
      </c>
      <c r="B16" s="10">
        <f>'Table P012H'!B15</f>
        <v>278</v>
      </c>
      <c r="C16" s="9">
        <f>'Table P012H'!C15+'Table P012H'!Z15</f>
        <v>15</v>
      </c>
      <c r="D16" s="9">
        <f>'Table P012H'!D15+'Table P012H'!AA15</f>
        <v>15</v>
      </c>
      <c r="E16" s="9">
        <f>'Table P012H'!E15+'Table P012H'!AB15</f>
        <v>21</v>
      </c>
      <c r="F16" s="9">
        <f>'Table P012H'!F15+'Table P012H'!AC15</f>
        <v>7</v>
      </c>
      <c r="G16" s="9">
        <f>'Table P012H'!G15+'Table P012H'!AD15</f>
        <v>2</v>
      </c>
      <c r="H16" s="9">
        <f>SUM('Table P012H'!H15:J15)+SUM('Table P012H'!AE15:AG15)</f>
        <v>11</v>
      </c>
      <c r="I16" s="9">
        <f>'Table P012H'!K15+'Table P012H'!AH15</f>
        <v>9</v>
      </c>
      <c r="J16" s="9">
        <f>'Table P012H'!L15+'Table P012H'!AI15</f>
        <v>10</v>
      </c>
      <c r="K16" s="9">
        <f>'Table P012H'!M15+'Table P012H'!AJ15</f>
        <v>4</v>
      </c>
      <c r="L16" s="9">
        <f>'Table P012H'!N15+'Table P012H'!AK15</f>
        <v>11</v>
      </c>
      <c r="M16" s="9">
        <f>'Table P012H'!O15+'Table P012H'!AL15</f>
        <v>9</v>
      </c>
      <c r="N16" s="9">
        <f>'Table P012H'!P15+'Table P012H'!AM15</f>
        <v>4</v>
      </c>
      <c r="O16" s="9">
        <f>'Table P012H'!Q15+'Table P012H'!AN15</f>
        <v>1</v>
      </c>
      <c r="P16" s="9">
        <f>SUM('Table P012H'!R15:S15)+SUM('Table P012H'!AO15:AP15)</f>
        <v>2</v>
      </c>
      <c r="Q16" s="9">
        <f>SUM('Table P012H'!T15:U15)+SUM('Table P012H'!AQ15:AR15)</f>
        <v>0</v>
      </c>
      <c r="R16" s="9">
        <f>'Table P012H'!V15+'Table P012H'!AS15</f>
        <v>0</v>
      </c>
      <c r="S16" s="9">
        <f>'Table P012H'!W15+'Table P012H'!AT15</f>
        <v>0</v>
      </c>
      <c r="T16" s="9">
        <f>'Table P012H'!X15+'Table P012H'!AU15</f>
        <v>0</v>
      </c>
      <c r="U16" s="9">
        <f>'Table P012H'!Y15+'Table P012H'!AV15</f>
        <v>0</v>
      </c>
      <c r="V16" s="9">
        <f t="shared" si="0"/>
        <v>121</v>
      </c>
      <c r="W16" s="9"/>
    </row>
    <row r="17" spans="1:23" ht="15.75">
      <c r="A17" s="4" t="s">
        <v>91</v>
      </c>
      <c r="B17" s="17">
        <f>'Table P012H'!B16</f>
        <v>279</v>
      </c>
      <c r="C17" s="11">
        <f>'Table P012H'!C16+'Table P012H'!Z16</f>
        <v>294</v>
      </c>
      <c r="D17" s="11">
        <f>'Table P012H'!D16+'Table P012H'!AA16</f>
        <v>243</v>
      </c>
      <c r="E17" s="11">
        <f>'Table P012H'!E16+'Table P012H'!AB16</f>
        <v>203</v>
      </c>
      <c r="F17" s="11">
        <f>'Table P012H'!F16+'Table P012H'!AC16</f>
        <v>131</v>
      </c>
      <c r="G17" s="11">
        <f>'Table P012H'!G16+'Table P012H'!AD16</f>
        <v>77</v>
      </c>
      <c r="H17" s="11">
        <f>SUM('Table P012H'!H16:J16)+SUM('Table P012H'!AE16:AG16)</f>
        <v>239</v>
      </c>
      <c r="I17" s="11">
        <f>'Table P012H'!K16+'Table P012H'!AH16</f>
        <v>259</v>
      </c>
      <c r="J17" s="11">
        <f>'Table P012H'!L16+'Table P012H'!AI16</f>
        <v>236</v>
      </c>
      <c r="K17" s="11">
        <f>'Table P012H'!M16+'Table P012H'!AJ16</f>
        <v>190</v>
      </c>
      <c r="L17" s="11">
        <f>'Table P012H'!N16+'Table P012H'!AK16</f>
        <v>161</v>
      </c>
      <c r="M17" s="11">
        <f>'Table P012H'!O16+'Table P012H'!AL16</f>
        <v>103</v>
      </c>
      <c r="N17" s="11">
        <f>'Table P012H'!P16+'Table P012H'!AM16</f>
        <v>67</v>
      </c>
      <c r="O17" s="11">
        <f>'Table P012H'!Q16+'Table P012H'!AN16</f>
        <v>38</v>
      </c>
      <c r="P17" s="11">
        <f>SUM('Table P012H'!R16:S16)+SUM('Table P012H'!AO16:AP16)</f>
        <v>27</v>
      </c>
      <c r="Q17" s="11">
        <f>SUM('Table P012H'!T16:U16)+SUM('Table P012H'!AQ16:AR16)</f>
        <v>18</v>
      </c>
      <c r="R17" s="11">
        <f>'Table P012H'!V16+'Table P012H'!AS16</f>
        <v>12</v>
      </c>
      <c r="S17" s="11">
        <f>'Table P012H'!W16+'Table P012H'!AT16</f>
        <v>12</v>
      </c>
      <c r="T17" s="11">
        <f>'Table P012H'!X16+'Table P012H'!AU16</f>
        <v>2</v>
      </c>
      <c r="U17" s="11">
        <f>'Table P012H'!Y16+'Table P012H'!AV16</f>
        <v>2</v>
      </c>
      <c r="V17" s="11">
        <f t="shared" si="0"/>
        <v>2314</v>
      </c>
      <c r="W17" s="9"/>
    </row>
    <row r="18" spans="1:23" ht="15.75">
      <c r="A18" t="s">
        <v>92</v>
      </c>
      <c r="B18" s="10">
        <f>'Table P012H'!B17</f>
        <v>280</v>
      </c>
      <c r="C18" s="9">
        <f>'Table P012H'!C17+'Table P012H'!Z17</f>
        <v>289</v>
      </c>
      <c r="D18" s="9">
        <f>'Table P012H'!D17+'Table P012H'!AA17</f>
        <v>188</v>
      </c>
      <c r="E18" s="9">
        <f>'Table P012H'!E17+'Table P012H'!AB17</f>
        <v>121</v>
      </c>
      <c r="F18" s="9">
        <f>'Table P012H'!F17+'Table P012H'!AC17</f>
        <v>81</v>
      </c>
      <c r="G18" s="9">
        <f>'Table P012H'!G17+'Table P012H'!AD17</f>
        <v>86</v>
      </c>
      <c r="H18" s="9">
        <f>SUM('Table P012H'!H17:J17)+SUM('Table P012H'!AE17:AG17)</f>
        <v>378</v>
      </c>
      <c r="I18" s="9">
        <f>'Table P012H'!K17+'Table P012H'!AH17</f>
        <v>356</v>
      </c>
      <c r="J18" s="9">
        <f>'Table P012H'!L17+'Table P012H'!AI17</f>
        <v>234</v>
      </c>
      <c r="K18" s="9">
        <f>'Table P012H'!M17+'Table P012H'!AJ17</f>
        <v>168</v>
      </c>
      <c r="L18" s="9">
        <f>'Table P012H'!N17+'Table P012H'!AK17</f>
        <v>97</v>
      </c>
      <c r="M18" s="9">
        <f>'Table P012H'!O17+'Table P012H'!AL17</f>
        <v>84</v>
      </c>
      <c r="N18" s="9">
        <f>'Table P012H'!P17+'Table P012H'!AM17</f>
        <v>51</v>
      </c>
      <c r="O18" s="9">
        <f>'Table P012H'!Q17+'Table P012H'!AN17</f>
        <v>18</v>
      </c>
      <c r="P18" s="9">
        <f>SUM('Table P012H'!R17:S17)+SUM('Table P012H'!AO17:AP17)</f>
        <v>14</v>
      </c>
      <c r="Q18" s="9">
        <f>SUM('Table P012H'!T17:U17)+SUM('Table P012H'!AQ17:AR17)</f>
        <v>14</v>
      </c>
      <c r="R18" s="9">
        <f>'Table P012H'!V17+'Table P012H'!AS17</f>
        <v>4</v>
      </c>
      <c r="S18" s="9">
        <f>'Table P012H'!W17+'Table P012H'!AT17</f>
        <v>2</v>
      </c>
      <c r="T18" s="9">
        <f>'Table P012H'!X17+'Table P012H'!AU17</f>
        <v>2</v>
      </c>
      <c r="U18" s="9">
        <f>'Table P012H'!Y17+'Table P012H'!AV17</f>
        <v>4</v>
      </c>
      <c r="V18" s="9">
        <f t="shared" si="0"/>
        <v>2191</v>
      </c>
      <c r="W18" s="9"/>
    </row>
    <row r="19" spans="1:23" ht="15.75">
      <c r="A19" s="4" t="s">
        <v>93</v>
      </c>
      <c r="B19" s="17">
        <f>'Table P012H'!B18</f>
        <v>281</v>
      </c>
      <c r="C19" s="11">
        <f>'Table P012H'!C18+'Table P012H'!Z18</f>
        <v>324</v>
      </c>
      <c r="D19" s="11">
        <f>'Table P012H'!D18+'Table P012H'!AA18</f>
        <v>286</v>
      </c>
      <c r="E19" s="11">
        <f>'Table P012H'!E18+'Table P012H'!AB18</f>
        <v>234</v>
      </c>
      <c r="F19" s="11">
        <f>'Table P012H'!F18+'Table P012H'!AC18</f>
        <v>121</v>
      </c>
      <c r="G19" s="11">
        <f>'Table P012H'!G18+'Table P012H'!AD18</f>
        <v>94</v>
      </c>
      <c r="H19" s="11">
        <f>SUM('Table P012H'!H18:J18)+SUM('Table P012H'!AE18:AG18)</f>
        <v>310</v>
      </c>
      <c r="I19" s="11">
        <f>'Table P012H'!K18+'Table P012H'!AH18</f>
        <v>307</v>
      </c>
      <c r="J19" s="11">
        <f>'Table P012H'!L18+'Table P012H'!AI18</f>
        <v>282</v>
      </c>
      <c r="K19" s="11">
        <f>'Table P012H'!M18+'Table P012H'!AJ18</f>
        <v>188</v>
      </c>
      <c r="L19" s="11">
        <f>'Table P012H'!N18+'Table P012H'!AK18</f>
        <v>153</v>
      </c>
      <c r="M19" s="11">
        <f>'Table P012H'!O18+'Table P012H'!AL18</f>
        <v>88</v>
      </c>
      <c r="N19" s="11">
        <f>'Table P012H'!P18+'Table P012H'!AM18</f>
        <v>73</v>
      </c>
      <c r="O19" s="11">
        <f>'Table P012H'!Q18+'Table P012H'!AN18</f>
        <v>41</v>
      </c>
      <c r="P19" s="11">
        <f>SUM('Table P012H'!R18:S18)+SUM('Table P012H'!AO18:AP18)</f>
        <v>26</v>
      </c>
      <c r="Q19" s="11">
        <f>SUM('Table P012H'!T18:U18)+SUM('Table P012H'!AQ18:AR18)</f>
        <v>24</v>
      </c>
      <c r="R19" s="11">
        <f>'Table P012H'!V18+'Table P012H'!AS18</f>
        <v>13</v>
      </c>
      <c r="S19" s="11">
        <f>'Table P012H'!W18+'Table P012H'!AT18</f>
        <v>14</v>
      </c>
      <c r="T19" s="11">
        <f>'Table P012H'!X18+'Table P012H'!AU18</f>
        <v>7</v>
      </c>
      <c r="U19" s="11">
        <f>'Table P012H'!Y18+'Table P012H'!AV18</f>
        <v>11</v>
      </c>
      <c r="V19" s="11">
        <f t="shared" si="0"/>
        <v>2596</v>
      </c>
      <c r="W19" s="9"/>
    </row>
    <row r="20" spans="1:23" ht="15.75">
      <c r="A20" t="s">
        <v>94</v>
      </c>
      <c r="B20" s="10">
        <f>'Table P012H'!B19</f>
        <v>282</v>
      </c>
      <c r="C20" s="9">
        <f>'Table P012H'!C19+'Table P012H'!Z19</f>
        <v>10</v>
      </c>
      <c r="D20" s="9">
        <f>'Table P012H'!D19+'Table P012H'!AA19</f>
        <v>5</v>
      </c>
      <c r="E20" s="9">
        <f>'Table P012H'!E19+'Table P012H'!AB19</f>
        <v>6</v>
      </c>
      <c r="F20" s="9">
        <f>'Table P012H'!F19+'Table P012H'!AC19</f>
        <v>2</v>
      </c>
      <c r="G20" s="9">
        <f>'Table P012H'!G19+'Table P012H'!AD19</f>
        <v>0</v>
      </c>
      <c r="H20" s="9">
        <f>SUM('Table P012H'!H19:J19)+SUM('Table P012H'!AE19:AG19)</f>
        <v>7</v>
      </c>
      <c r="I20" s="9">
        <f>'Table P012H'!K19+'Table P012H'!AH19</f>
        <v>3</v>
      </c>
      <c r="J20" s="9">
        <f>'Table P012H'!L19+'Table P012H'!AI19</f>
        <v>8</v>
      </c>
      <c r="K20" s="9">
        <f>'Table P012H'!M19+'Table P012H'!AJ19</f>
        <v>3</v>
      </c>
      <c r="L20" s="9">
        <f>'Table P012H'!N19+'Table P012H'!AK19</f>
        <v>4</v>
      </c>
      <c r="M20" s="9">
        <f>'Table P012H'!O19+'Table P012H'!AL19</f>
        <v>5</v>
      </c>
      <c r="N20" s="9">
        <f>'Table P012H'!P19+'Table P012H'!AM19</f>
        <v>3</v>
      </c>
      <c r="O20" s="9">
        <f>'Table P012H'!Q19+'Table P012H'!AN19</f>
        <v>4</v>
      </c>
      <c r="P20" s="9">
        <f>SUM('Table P012H'!R19:S19)+SUM('Table P012H'!AO19:AP19)</f>
        <v>4</v>
      </c>
      <c r="Q20" s="9">
        <f>SUM('Table P012H'!T19:U19)+SUM('Table P012H'!AQ19:AR19)</f>
        <v>3</v>
      </c>
      <c r="R20" s="9">
        <f>'Table P012H'!V19+'Table P012H'!AS19</f>
        <v>1</v>
      </c>
      <c r="S20" s="9">
        <f>'Table P012H'!W19+'Table P012H'!AT19</f>
        <v>0</v>
      </c>
      <c r="T20" s="9">
        <f>'Table P012H'!X19+'Table P012H'!AU19</f>
        <v>0</v>
      </c>
      <c r="U20" s="9">
        <f>'Table P012H'!Y19+'Table P012H'!AV19</f>
        <v>0</v>
      </c>
      <c r="V20" s="9">
        <f t="shared" si="0"/>
        <v>68</v>
      </c>
      <c r="W20" s="9"/>
    </row>
    <row r="21" spans="1:23" ht="15.75">
      <c r="A21" s="4" t="s">
        <v>95</v>
      </c>
      <c r="B21" s="17">
        <f>'Table P012H'!B20</f>
        <v>283</v>
      </c>
      <c r="C21" s="11">
        <f>'Table P012H'!C20+'Table P012H'!Z20</f>
        <v>149</v>
      </c>
      <c r="D21" s="11">
        <f>'Table P012H'!D20+'Table P012H'!AA20</f>
        <v>104</v>
      </c>
      <c r="E21" s="11">
        <f>'Table P012H'!E20+'Table P012H'!AB20</f>
        <v>80</v>
      </c>
      <c r="F21" s="11">
        <f>'Table P012H'!F20+'Table P012H'!AC20</f>
        <v>35</v>
      </c>
      <c r="G21" s="11">
        <f>'Table P012H'!G20+'Table P012H'!AD20</f>
        <v>24</v>
      </c>
      <c r="H21" s="11">
        <f>SUM('Table P012H'!H20:J20)+SUM('Table P012H'!AE20:AG20)</f>
        <v>142</v>
      </c>
      <c r="I21" s="11">
        <f>'Table P012H'!K20+'Table P012H'!AH20</f>
        <v>162</v>
      </c>
      <c r="J21" s="11">
        <f>'Table P012H'!L20+'Table P012H'!AI20</f>
        <v>132</v>
      </c>
      <c r="K21" s="11">
        <f>'Table P012H'!M20+'Table P012H'!AJ20</f>
        <v>78</v>
      </c>
      <c r="L21" s="11">
        <f>'Table P012H'!N20+'Table P012H'!AK20</f>
        <v>44</v>
      </c>
      <c r="M21" s="11">
        <f>'Table P012H'!O20+'Table P012H'!AL20</f>
        <v>27</v>
      </c>
      <c r="N21" s="11">
        <f>'Table P012H'!P20+'Table P012H'!AM20</f>
        <v>27</v>
      </c>
      <c r="O21" s="11">
        <f>'Table P012H'!Q20+'Table P012H'!AN20</f>
        <v>18</v>
      </c>
      <c r="P21" s="11">
        <f>SUM('Table P012H'!R20:S20)+SUM('Table P012H'!AO20:AP20)</f>
        <v>11</v>
      </c>
      <c r="Q21" s="11">
        <f>SUM('Table P012H'!T20:U20)+SUM('Table P012H'!AQ20:AR20)</f>
        <v>9</v>
      </c>
      <c r="R21" s="11">
        <f>'Table P012H'!V20+'Table P012H'!AS20</f>
        <v>7</v>
      </c>
      <c r="S21" s="11">
        <f>'Table P012H'!W20+'Table P012H'!AT20</f>
        <v>5</v>
      </c>
      <c r="T21" s="11">
        <f>'Table P012H'!X20+'Table P012H'!AU20</f>
        <v>8</v>
      </c>
      <c r="U21" s="11">
        <f>'Table P012H'!Y20+'Table P012H'!AV20</f>
        <v>5</v>
      </c>
      <c r="V21" s="11">
        <f t="shared" si="0"/>
        <v>1067</v>
      </c>
      <c r="W21" s="9"/>
    </row>
    <row r="22" spans="1:23" ht="15.75">
      <c r="A22" t="s">
        <v>96</v>
      </c>
      <c r="B22" s="10">
        <f>'Table P012H'!B21</f>
        <v>284</v>
      </c>
      <c r="C22" s="9">
        <f>'Table P012H'!C21+'Table P012H'!Z21</f>
        <v>103</v>
      </c>
      <c r="D22" s="9">
        <f>'Table P012H'!D21+'Table P012H'!AA21</f>
        <v>91</v>
      </c>
      <c r="E22" s="9">
        <f>'Table P012H'!E21+'Table P012H'!AB21</f>
        <v>90</v>
      </c>
      <c r="F22" s="9">
        <f>'Table P012H'!F21+'Table P012H'!AC21</f>
        <v>53</v>
      </c>
      <c r="G22" s="9">
        <f>'Table P012H'!G21+'Table P012H'!AD21</f>
        <v>19</v>
      </c>
      <c r="H22" s="9">
        <f>SUM('Table P012H'!H21:J21)+SUM('Table P012H'!AE21:AG21)</f>
        <v>62</v>
      </c>
      <c r="I22" s="9">
        <f>'Table P012H'!K21+'Table P012H'!AH21</f>
        <v>56</v>
      </c>
      <c r="J22" s="9">
        <f>'Table P012H'!L21+'Table P012H'!AI21</f>
        <v>70</v>
      </c>
      <c r="K22" s="9">
        <f>'Table P012H'!M21+'Table P012H'!AJ21</f>
        <v>64</v>
      </c>
      <c r="L22" s="9">
        <f>'Table P012H'!N21+'Table P012H'!AK21</f>
        <v>58</v>
      </c>
      <c r="M22" s="9">
        <f>'Table P012H'!O21+'Table P012H'!AL21</f>
        <v>42</v>
      </c>
      <c r="N22" s="9">
        <f>'Table P012H'!P21+'Table P012H'!AM21</f>
        <v>33</v>
      </c>
      <c r="O22" s="9">
        <f>'Table P012H'!Q21+'Table P012H'!AN21</f>
        <v>16</v>
      </c>
      <c r="P22" s="9">
        <f>SUM('Table P012H'!R21:S21)+SUM('Table P012H'!AO21:AP21)</f>
        <v>5</v>
      </c>
      <c r="Q22" s="9">
        <f>SUM('Table P012H'!T21:U21)+SUM('Table P012H'!AQ21:AR21)</f>
        <v>9</v>
      </c>
      <c r="R22" s="9">
        <f>'Table P012H'!V21+'Table P012H'!AS21</f>
        <v>5</v>
      </c>
      <c r="S22" s="9">
        <f>'Table P012H'!W21+'Table P012H'!AT21</f>
        <v>3</v>
      </c>
      <c r="T22" s="9">
        <f>'Table P012H'!X21+'Table P012H'!AU21</f>
        <v>1</v>
      </c>
      <c r="U22" s="9">
        <f>'Table P012H'!Y21+'Table P012H'!AV21</f>
        <v>0</v>
      </c>
      <c r="V22" s="9">
        <f t="shared" si="0"/>
        <v>780</v>
      </c>
      <c r="W22" s="9"/>
    </row>
    <row r="23" spans="1:23" ht="15.75">
      <c r="A23" s="4" t="s">
        <v>97</v>
      </c>
      <c r="B23" s="17">
        <f>'Table P012H'!B22</f>
        <v>286</v>
      </c>
      <c r="C23" s="11">
        <f>'Table P012H'!C22+'Table P012H'!Z22</f>
        <v>36</v>
      </c>
      <c r="D23" s="11">
        <f>'Table P012H'!D22+'Table P012H'!AA22</f>
        <v>36</v>
      </c>
      <c r="E23" s="11">
        <f>'Table P012H'!E22+'Table P012H'!AB22</f>
        <v>21</v>
      </c>
      <c r="F23" s="11">
        <f>'Table P012H'!F22+'Table P012H'!AC22</f>
        <v>13</v>
      </c>
      <c r="G23" s="11">
        <f>'Table P012H'!G22+'Table P012H'!AD22</f>
        <v>10</v>
      </c>
      <c r="H23" s="11">
        <f>SUM('Table P012H'!H22:J22)+SUM('Table P012H'!AE22:AG22)</f>
        <v>35</v>
      </c>
      <c r="I23" s="11">
        <f>'Table P012H'!K22+'Table P012H'!AH22</f>
        <v>27</v>
      </c>
      <c r="J23" s="11">
        <f>'Table P012H'!L22+'Table P012H'!AI22</f>
        <v>24</v>
      </c>
      <c r="K23" s="11">
        <f>'Table P012H'!M22+'Table P012H'!AJ22</f>
        <v>24</v>
      </c>
      <c r="L23" s="11">
        <f>'Table P012H'!N22+'Table P012H'!AK22</f>
        <v>17</v>
      </c>
      <c r="M23" s="11">
        <f>'Table P012H'!O22+'Table P012H'!AL22</f>
        <v>11</v>
      </c>
      <c r="N23" s="11">
        <f>'Table P012H'!P22+'Table P012H'!AM22</f>
        <v>7</v>
      </c>
      <c r="O23" s="11">
        <f>'Table P012H'!Q22+'Table P012H'!AN22</f>
        <v>4</v>
      </c>
      <c r="P23" s="11">
        <f>SUM('Table P012H'!R22:S22)+SUM('Table P012H'!AO22:AP22)</f>
        <v>1</v>
      </c>
      <c r="Q23" s="11">
        <f>SUM('Table P012H'!T22:U22)+SUM('Table P012H'!AQ22:AR22)</f>
        <v>2</v>
      </c>
      <c r="R23" s="11">
        <f>'Table P012H'!V22+'Table P012H'!AS22</f>
        <v>6</v>
      </c>
      <c r="S23" s="11">
        <f>'Table P012H'!W22+'Table P012H'!AT22</f>
        <v>2</v>
      </c>
      <c r="T23" s="11">
        <f>'Table P012H'!X22+'Table P012H'!AU22</f>
        <v>2</v>
      </c>
      <c r="U23" s="11">
        <f>'Table P012H'!Y22+'Table P012H'!AV22</f>
        <v>0</v>
      </c>
      <c r="V23" s="11">
        <f t="shared" si="0"/>
        <v>278</v>
      </c>
      <c r="W23" s="9"/>
    </row>
    <row r="24" spans="1:23" ht="15.75">
      <c r="A24" t="s">
        <v>98</v>
      </c>
      <c r="B24" s="10">
        <f>'Table P012H'!B23</f>
        <v>728</v>
      </c>
      <c r="C24" s="9">
        <f>'Table P012H'!C23+'Table P012H'!Z23</f>
        <v>11</v>
      </c>
      <c r="D24" s="9">
        <f>'Table P012H'!D23+'Table P012H'!AA23</f>
        <v>7</v>
      </c>
      <c r="E24" s="9">
        <f>'Table P012H'!E23+'Table P012H'!AB23</f>
        <v>5</v>
      </c>
      <c r="F24" s="9">
        <f>'Table P012H'!F23+'Table P012H'!AC23</f>
        <v>3</v>
      </c>
      <c r="G24" s="9">
        <f>'Table P012H'!G23+'Table P012H'!AD23</f>
        <v>1</v>
      </c>
      <c r="H24" s="9">
        <f>SUM('Table P012H'!H23:J23)+SUM('Table P012H'!AE23:AG23)</f>
        <v>4</v>
      </c>
      <c r="I24" s="9">
        <f>'Table P012H'!K23+'Table P012H'!AH23</f>
        <v>7</v>
      </c>
      <c r="J24" s="9">
        <f>'Table P012H'!L23+'Table P012H'!AI23</f>
        <v>6</v>
      </c>
      <c r="K24" s="9">
        <f>'Table P012H'!M23+'Table P012H'!AJ23</f>
        <v>3</v>
      </c>
      <c r="L24" s="9">
        <f>'Table P012H'!N23+'Table P012H'!AK23</f>
        <v>1</v>
      </c>
      <c r="M24" s="9">
        <f>'Table P012H'!O23+'Table P012H'!AL23</f>
        <v>1</v>
      </c>
      <c r="N24" s="9">
        <f>'Table P012H'!P23+'Table P012H'!AM23</f>
        <v>2</v>
      </c>
      <c r="O24" s="9">
        <f>'Table P012H'!Q23+'Table P012H'!AN23</f>
        <v>2</v>
      </c>
      <c r="P24" s="9">
        <f>SUM('Table P012H'!R23:S23)+SUM('Table P012H'!AO23:AP23)</f>
        <v>0</v>
      </c>
      <c r="Q24" s="9">
        <f>SUM('Table P012H'!T23:U23)+SUM('Table P012H'!AQ23:AR23)</f>
        <v>0</v>
      </c>
      <c r="R24" s="9">
        <f>'Table P012H'!V23+'Table P012H'!AS23</f>
        <v>0</v>
      </c>
      <c r="S24" s="9">
        <f>'Table P012H'!W23+'Table P012H'!AT23</f>
        <v>0</v>
      </c>
      <c r="T24" s="9">
        <f>'Table P012H'!X23+'Table P012H'!AU23</f>
        <v>0</v>
      </c>
      <c r="U24" s="9">
        <f>'Table P012H'!Y23+'Table P012H'!AV23</f>
        <v>0</v>
      </c>
      <c r="V24" s="9">
        <f t="shared" si="0"/>
        <v>53</v>
      </c>
      <c r="W24" s="9"/>
    </row>
    <row r="25" spans="1:23" ht="15.75">
      <c r="A25" s="4" t="s">
        <v>99</v>
      </c>
      <c r="B25" s="17">
        <f>'Table P012H'!B24</f>
        <v>877</v>
      </c>
      <c r="C25" s="11">
        <f>'Table P012H'!C24+'Table P012H'!Z24</f>
        <v>5</v>
      </c>
      <c r="D25" s="11">
        <f>'Table P012H'!D24+'Table P012H'!AA24</f>
        <v>2</v>
      </c>
      <c r="E25" s="11">
        <f>'Table P012H'!E24+'Table P012H'!AB24</f>
        <v>2</v>
      </c>
      <c r="F25" s="11">
        <f>'Table P012H'!F24+'Table P012H'!AC24</f>
        <v>0</v>
      </c>
      <c r="G25" s="11">
        <f>'Table P012H'!G24+'Table P012H'!AD24</f>
        <v>2</v>
      </c>
      <c r="H25" s="11">
        <f>SUM('Table P012H'!H24:J24)+SUM('Table P012H'!AE24:AG24)</f>
        <v>3</v>
      </c>
      <c r="I25" s="11">
        <f>'Table P012H'!K24+'Table P012H'!AH24</f>
        <v>2</v>
      </c>
      <c r="J25" s="11">
        <f>'Table P012H'!L24+'Table P012H'!AI24</f>
        <v>3</v>
      </c>
      <c r="K25" s="11">
        <f>'Table P012H'!M24+'Table P012H'!AJ24</f>
        <v>1</v>
      </c>
      <c r="L25" s="11">
        <f>'Table P012H'!N24+'Table P012H'!AK24</f>
        <v>2</v>
      </c>
      <c r="M25" s="11">
        <f>'Table P012H'!O24+'Table P012H'!AL24</f>
        <v>2</v>
      </c>
      <c r="N25" s="11">
        <f>'Table P012H'!P24+'Table P012H'!AM24</f>
        <v>0</v>
      </c>
      <c r="O25" s="11">
        <f>'Table P012H'!Q24+'Table P012H'!AN24</f>
        <v>0</v>
      </c>
      <c r="P25" s="11">
        <f>SUM('Table P012H'!R24:S24)+SUM('Table P012H'!AO24:AP24)</f>
        <v>1</v>
      </c>
      <c r="Q25" s="11">
        <f>SUM('Table P012H'!T24:U24)+SUM('Table P012H'!AQ24:AR24)</f>
        <v>0</v>
      </c>
      <c r="R25" s="11">
        <f>'Table P012H'!V24+'Table P012H'!AS24</f>
        <v>0</v>
      </c>
      <c r="S25" s="11">
        <f>'Table P012H'!W24+'Table P012H'!AT24</f>
        <v>0</v>
      </c>
      <c r="T25" s="11">
        <f>'Table P012H'!X24+'Table P012H'!AU24</f>
        <v>0</v>
      </c>
      <c r="U25" s="11">
        <f>'Table P012H'!Y24+'Table P012H'!AV24</f>
        <v>0</v>
      </c>
      <c r="V25" s="11">
        <f t="shared" si="0"/>
        <v>25</v>
      </c>
      <c r="W25" s="9"/>
    </row>
    <row r="26" spans="1:23" ht="15.75">
      <c r="A26" t="s">
        <v>100</v>
      </c>
      <c r="B26" s="10">
        <f>'Table P012H'!B25</f>
        <v>879</v>
      </c>
      <c r="C26" s="9">
        <f>'Table P012H'!C25+'Table P012H'!Z25</f>
        <v>2</v>
      </c>
      <c r="D26" s="9">
        <f>'Table P012H'!D25+'Table P012H'!AA25</f>
        <v>3</v>
      </c>
      <c r="E26" s="9">
        <f>'Table P012H'!E25+'Table P012H'!AB25</f>
        <v>2</v>
      </c>
      <c r="F26" s="9">
        <f>'Table P012H'!F25+'Table P012H'!AC25</f>
        <v>1</v>
      </c>
      <c r="G26" s="9">
        <f>'Table P012H'!G25+'Table P012H'!AD25</f>
        <v>0</v>
      </c>
      <c r="H26" s="9">
        <f>SUM('Table P012H'!H25:J25)+SUM('Table P012H'!AE25:AG25)</f>
        <v>0</v>
      </c>
      <c r="I26" s="9">
        <f>'Table P012H'!K25+'Table P012H'!AH25</f>
        <v>0</v>
      </c>
      <c r="J26" s="9">
        <f>'Table P012H'!L25+'Table P012H'!AI25</f>
        <v>2</v>
      </c>
      <c r="K26" s="9">
        <f>'Table P012H'!M25+'Table P012H'!AJ25</f>
        <v>2</v>
      </c>
      <c r="L26" s="9">
        <f>'Table P012H'!N25+'Table P012H'!AK25</f>
        <v>1</v>
      </c>
      <c r="M26" s="9">
        <f>'Table P012H'!O25+'Table P012H'!AL25</f>
        <v>0</v>
      </c>
      <c r="N26" s="9">
        <f>'Table P012H'!P25+'Table P012H'!AM25</f>
        <v>0</v>
      </c>
      <c r="O26" s="9">
        <f>'Table P012H'!Q25+'Table P012H'!AN25</f>
        <v>0</v>
      </c>
      <c r="P26" s="9">
        <f>SUM('Table P012H'!R25:S25)+SUM('Table P012H'!AO25:AP25)</f>
        <v>0</v>
      </c>
      <c r="Q26" s="9">
        <f>SUM('Table P012H'!T25:U25)+SUM('Table P012H'!AQ25:AR25)</f>
        <v>0</v>
      </c>
      <c r="R26" s="9">
        <f>'Table P012H'!V25+'Table P012H'!AS25</f>
        <v>0</v>
      </c>
      <c r="S26" s="9">
        <f>'Table P012H'!W25+'Table P012H'!AT25</f>
        <v>0</v>
      </c>
      <c r="T26" s="9">
        <f>'Table P012H'!X25+'Table P012H'!AU25</f>
        <v>0</v>
      </c>
      <c r="U26" s="9">
        <f>'Table P012H'!Y25+'Table P012H'!AV25</f>
        <v>0</v>
      </c>
      <c r="V26" s="9">
        <f t="shared" si="0"/>
        <v>13</v>
      </c>
      <c r="W26" s="9"/>
    </row>
    <row r="27" spans="1:23" ht="15.75">
      <c r="A27" s="4" t="s">
        <v>101</v>
      </c>
      <c r="B27" s="17">
        <f>'Table P012H'!B26</f>
        <v>883</v>
      </c>
      <c r="C27" s="11">
        <f>'Table P012H'!C26+'Table P012H'!Z26</f>
        <v>5</v>
      </c>
      <c r="D27" s="11">
        <f>'Table P012H'!D26+'Table P012H'!AA26</f>
        <v>4</v>
      </c>
      <c r="E27" s="11">
        <f>'Table P012H'!E26+'Table P012H'!AB26</f>
        <v>5</v>
      </c>
      <c r="F27" s="11">
        <f>'Table P012H'!F26+'Table P012H'!AC26</f>
        <v>2</v>
      </c>
      <c r="G27" s="11">
        <f>'Table P012H'!G26+'Table P012H'!AD26</f>
        <v>3</v>
      </c>
      <c r="H27" s="11">
        <f>SUM('Table P012H'!H26:J26)+SUM('Table P012H'!AE26:AG26)</f>
        <v>4</v>
      </c>
      <c r="I27" s="11">
        <f>'Table P012H'!K26+'Table P012H'!AH26</f>
        <v>3</v>
      </c>
      <c r="J27" s="11">
        <f>'Table P012H'!L26+'Table P012H'!AI26</f>
        <v>6</v>
      </c>
      <c r="K27" s="11">
        <f>'Table P012H'!M26+'Table P012H'!AJ26</f>
        <v>3</v>
      </c>
      <c r="L27" s="11">
        <f>'Table P012H'!N26+'Table P012H'!AK26</f>
        <v>2</v>
      </c>
      <c r="M27" s="11">
        <f>'Table P012H'!O26+'Table P012H'!AL26</f>
        <v>5</v>
      </c>
      <c r="N27" s="11">
        <f>'Table P012H'!P26+'Table P012H'!AM26</f>
        <v>1</v>
      </c>
      <c r="O27" s="11">
        <f>'Table P012H'!Q26+'Table P012H'!AN26</f>
        <v>1</v>
      </c>
      <c r="P27" s="11">
        <f>SUM('Table P012H'!R26:S26)+SUM('Table P012H'!AO26:AP26)</f>
        <v>3</v>
      </c>
      <c r="Q27" s="11">
        <f>SUM('Table P012H'!T26:U26)+SUM('Table P012H'!AQ26:AR26)</f>
        <v>0</v>
      </c>
      <c r="R27" s="11">
        <f>'Table P012H'!V26+'Table P012H'!AS26</f>
        <v>0</v>
      </c>
      <c r="S27" s="11">
        <f>'Table P012H'!W26+'Table P012H'!AT26</f>
        <v>0</v>
      </c>
      <c r="T27" s="11">
        <f>'Table P012H'!X26+'Table P012H'!AU26</f>
        <v>0</v>
      </c>
      <c r="U27" s="11">
        <f>'Table P012H'!Y26+'Table P012H'!AV26</f>
        <v>0</v>
      </c>
      <c r="V27" s="11">
        <f t="shared" si="0"/>
        <v>47</v>
      </c>
      <c r="W27" s="9"/>
    </row>
    <row r="28" spans="1:23" ht="15.75">
      <c r="A28" t="str">
        <f>'Table P012H'!A27</f>
        <v>Ft. Snelling Area</v>
      </c>
      <c r="B28" t="str">
        <f>'Table P012H'!B27</f>
        <v>--</v>
      </c>
      <c r="C28" s="9">
        <f>'Table P012H'!C27+'Table P012H'!Z27</f>
        <v>0</v>
      </c>
      <c r="D28" s="9">
        <f>'Table P012H'!D27+'Table P012H'!AA27</f>
        <v>0</v>
      </c>
      <c r="E28" s="9">
        <f>'Table P012H'!E27+'Table P012H'!AB27</f>
        <v>0</v>
      </c>
      <c r="F28" s="9">
        <f>'Table P012H'!F27+'Table P012H'!AC27</f>
        <v>0</v>
      </c>
      <c r="G28" s="9">
        <f>'Table P012H'!G27+'Table P012H'!AD27</f>
        <v>0</v>
      </c>
      <c r="H28" s="9">
        <f>SUM('Table P012H'!H27:J27)+SUM('Table P012H'!AE27:AG27)</f>
        <v>0</v>
      </c>
      <c r="I28" s="9">
        <f>'Table P012H'!K27+'Table P012H'!AH27</f>
        <v>0</v>
      </c>
      <c r="J28" s="9">
        <f>'Table P012H'!L27+'Table P012H'!AI27</f>
        <v>0</v>
      </c>
      <c r="K28" s="9">
        <f>'Table P012H'!M27+'Table P012H'!AJ27</f>
        <v>0</v>
      </c>
      <c r="L28" s="9">
        <f>'Table P012H'!N27+'Table P012H'!AK27</f>
        <v>0</v>
      </c>
      <c r="M28" s="9">
        <f>'Table P012H'!O27+'Table P012H'!AL27</f>
        <v>0</v>
      </c>
      <c r="N28" s="9">
        <f>'Table P012H'!P27+'Table P012H'!AM27</f>
        <v>1</v>
      </c>
      <c r="O28" s="9">
        <f>'Table P012H'!Q27+'Table P012H'!AN27</f>
        <v>0</v>
      </c>
      <c r="P28" s="9">
        <f>SUM('Table P012H'!R27:S27)+SUM('Table P012H'!AO27:AP27)</f>
        <v>0</v>
      </c>
      <c r="Q28" s="9">
        <f>SUM('Table P012H'!T27:U27)+SUM('Table P012H'!AQ27:AR27)</f>
        <v>0</v>
      </c>
      <c r="R28" s="9">
        <f>'Table P012H'!V27+'Table P012H'!AS27</f>
        <v>0</v>
      </c>
      <c r="S28" s="9">
        <f>'Table P012H'!W27+'Table P012H'!AT27</f>
        <v>0</v>
      </c>
      <c r="T28" s="9">
        <f>'Table P012H'!X27+'Table P012H'!AU27</f>
        <v>1</v>
      </c>
      <c r="U28" s="9">
        <f>'Table P012H'!Y27+'Table P012H'!AV27</f>
        <v>0</v>
      </c>
      <c r="V28" s="9">
        <f t="shared" si="0"/>
        <v>2</v>
      </c>
      <c r="W28" s="9"/>
    </row>
    <row r="29" spans="1:23" ht="15.75">
      <c r="A29" s="20" t="str">
        <f>'Table P012H'!A28</f>
        <v>Hennepin County</v>
      </c>
      <c r="B29" s="20"/>
      <c r="C29" s="21">
        <f>'Table P012H'!C28+'Table P012H'!Z28</f>
        <v>5674</v>
      </c>
      <c r="D29" s="21">
        <f>'Table P012H'!D28+'Table P012H'!AA28</f>
        <v>4317</v>
      </c>
      <c r="E29" s="21">
        <f>'Table P012H'!E28+'Table P012H'!AB28</f>
        <v>3225</v>
      </c>
      <c r="F29" s="21">
        <f>'Table P012H'!F28+'Table P012H'!AC28</f>
        <v>2026</v>
      </c>
      <c r="G29" s="21">
        <f>'Table P012H'!G28+'Table P012H'!AD28</f>
        <v>2013</v>
      </c>
      <c r="H29" s="21">
        <f>SUM('Table P012H'!H28:J28)+SUM('Table P012H'!AE28:AG28)</f>
        <v>6703</v>
      </c>
      <c r="I29" s="21">
        <f>'Table P012H'!K28+'Table P012H'!AH28</f>
        <v>6525</v>
      </c>
      <c r="J29" s="21">
        <f>'Table P012H'!L28+'Table P012H'!AI28</f>
        <v>4881</v>
      </c>
      <c r="K29" s="21">
        <f>'Table P012H'!M28+'Table P012H'!AJ28</f>
        <v>3430</v>
      </c>
      <c r="L29" s="21">
        <f>'Table P012H'!N28+'Table P012H'!AK28</f>
        <v>2275</v>
      </c>
      <c r="M29" s="21">
        <f>'Table P012H'!O28+'Table P012H'!AL28</f>
        <v>1539</v>
      </c>
      <c r="N29" s="21">
        <f>'Table P012H'!P28+'Table P012H'!AM28</f>
        <v>1095</v>
      </c>
      <c r="O29" s="21">
        <f>'Table P012H'!Q28+'Table P012H'!AN28</f>
        <v>587</v>
      </c>
      <c r="P29" s="21">
        <f>SUM('Table P012H'!R28:S28)+SUM('Table P012H'!AO28:AP28)</f>
        <v>385</v>
      </c>
      <c r="Q29" s="21">
        <f>SUM('Table P012H'!T28:U28)+SUM('Table P012H'!AQ28:AR28)</f>
        <v>278</v>
      </c>
      <c r="R29" s="21">
        <f>'Table P012H'!V28+'Table P012H'!AS28</f>
        <v>181</v>
      </c>
      <c r="S29" s="21">
        <f>'Table P012H'!W28+'Table P012H'!AT28</f>
        <v>144</v>
      </c>
      <c r="T29" s="21">
        <f>'Table P012H'!X28+'Table P012H'!AU28</f>
        <v>79</v>
      </c>
      <c r="U29" s="21">
        <f>'Table P012H'!Y28+'Table P012H'!AV28</f>
        <v>82</v>
      </c>
      <c r="V29" s="21">
        <f t="shared" si="0"/>
        <v>45439</v>
      </c>
      <c r="W29" s="9"/>
    </row>
    <row r="30" spans="1:23" ht="15.75">
      <c r="A30" t="str">
        <f>'Table P012H'!A29</f>
        <v>Hennepin Suburbs</v>
      </c>
      <c r="C30" s="9">
        <f>'Table P012H'!C29+'Table P012H'!Z29</f>
        <v>2068</v>
      </c>
      <c r="D30" s="9">
        <f>'Table P012H'!D29+'Table P012H'!AA29</f>
        <v>1682</v>
      </c>
      <c r="E30" s="9">
        <f>'Table P012H'!E29+'Table P012H'!AB29</f>
        <v>1401</v>
      </c>
      <c r="F30" s="9">
        <f>'Table P012H'!F29+'Table P012H'!AC29</f>
        <v>796</v>
      </c>
      <c r="G30" s="9">
        <f>'Table P012H'!G29+'Table P012H'!AD29</f>
        <v>553</v>
      </c>
      <c r="H30" s="9">
        <f>SUM('Table P012H'!H29:J29)+SUM('Table P012H'!AE29:AG29)</f>
        <v>1912</v>
      </c>
      <c r="I30" s="9">
        <f>'Table P012H'!K29+'Table P012H'!AH29</f>
        <v>2019</v>
      </c>
      <c r="J30" s="9">
        <f>'Table P012H'!L29+'Table P012H'!AI29</f>
        <v>1700</v>
      </c>
      <c r="K30" s="9">
        <f>'Table P012H'!M29+'Table P012H'!AJ29</f>
        <v>1287</v>
      </c>
      <c r="L30" s="9">
        <f>'Table P012H'!N29+'Table P012H'!AK29</f>
        <v>942</v>
      </c>
      <c r="M30" s="9">
        <f>'Table P012H'!O29+'Table P012H'!AL29</f>
        <v>640</v>
      </c>
      <c r="N30" s="9">
        <f>'Table P012H'!P29+'Table P012H'!AM29</f>
        <v>466</v>
      </c>
      <c r="O30" s="9">
        <f>'Table P012H'!Q29+'Table P012H'!AN29</f>
        <v>259</v>
      </c>
      <c r="P30" s="9">
        <f>SUM('Table P012H'!R29:S29)+SUM('Table P012H'!AO29:AP29)</f>
        <v>187</v>
      </c>
      <c r="Q30" s="9">
        <f>SUM('Table P012H'!T29:U29)+SUM('Table P012H'!AQ29:AR29)</f>
        <v>138</v>
      </c>
      <c r="R30" s="9">
        <f>'Table P012H'!V29+'Table P012H'!AS29</f>
        <v>86</v>
      </c>
      <c r="S30" s="9">
        <f>'Table P012H'!W29+'Table P012H'!AT29</f>
        <v>63</v>
      </c>
      <c r="T30" s="9">
        <f>'Table P012H'!X29+'Table P012H'!AU29</f>
        <v>36</v>
      </c>
      <c r="U30" s="9">
        <f>'Table P012H'!Y29+'Table P012H'!AV29</f>
        <v>29</v>
      </c>
      <c r="V30" s="9">
        <f t="shared" si="0"/>
        <v>16264</v>
      </c>
      <c r="W30" s="9"/>
    </row>
    <row r="31" spans="1:2" ht="15.75">
      <c r="A31" s="5"/>
      <c r="B31" s="5"/>
    </row>
    <row r="32" spans="2:14" ht="15.75">
      <c r="B32" s="6"/>
      <c r="C32" s="6" t="s">
        <v>78</v>
      </c>
      <c r="N32" s="6" t="s">
        <v>78</v>
      </c>
    </row>
    <row r="33" spans="1:14" ht="15.75">
      <c r="A33" s="6"/>
      <c r="B33" s="6"/>
      <c r="C33" s="6" t="s">
        <v>19</v>
      </c>
      <c r="N33" s="6" t="s">
        <v>19</v>
      </c>
    </row>
    <row r="34" spans="1:14" ht="15.75">
      <c r="A34" s="6"/>
      <c r="C34" s="6" t="s">
        <v>106</v>
      </c>
      <c r="N34" s="6" t="s">
        <v>103</v>
      </c>
    </row>
    <row r="35" ht="15.75">
      <c r="A35" s="6"/>
    </row>
    <row r="36" spans="1:22" ht="15.75">
      <c r="A36" t="s">
        <v>105</v>
      </c>
      <c r="C36" s="24">
        <f>C6/C29</f>
        <v>0.6355304899541769</v>
      </c>
      <c r="D36" s="24">
        <f aca="true" t="shared" si="1" ref="D36:V36">D6/D29</f>
        <v>0.6103775770210794</v>
      </c>
      <c r="E36" s="24">
        <f t="shared" si="1"/>
        <v>0.5655813953488372</v>
      </c>
      <c r="F36" s="24">
        <f t="shared" si="1"/>
        <v>0.6071076011846002</v>
      </c>
      <c r="G36" s="24">
        <f t="shared" si="1"/>
        <v>0.7252856433184302</v>
      </c>
      <c r="H36" s="24">
        <f t="shared" si="1"/>
        <v>0.7147545874981351</v>
      </c>
      <c r="I36" s="24">
        <f t="shared" si="1"/>
        <v>0.6905747126436782</v>
      </c>
      <c r="J36" s="24">
        <f t="shared" si="1"/>
        <v>0.6517107150174145</v>
      </c>
      <c r="K36" s="24">
        <f t="shared" si="1"/>
        <v>0.6247813411078718</v>
      </c>
      <c r="L36" s="24">
        <f t="shared" si="1"/>
        <v>0.5859340659340659</v>
      </c>
      <c r="M36" s="24">
        <f t="shared" si="1"/>
        <v>0.5841455490578298</v>
      </c>
      <c r="N36" s="24">
        <f t="shared" si="1"/>
        <v>0.5744292237442923</v>
      </c>
      <c r="O36" s="24">
        <f t="shared" si="1"/>
        <v>0.5587734241908007</v>
      </c>
      <c r="P36" s="24">
        <f t="shared" si="1"/>
        <v>0.5142857142857142</v>
      </c>
      <c r="Q36" s="24">
        <f t="shared" si="1"/>
        <v>0.5035971223021583</v>
      </c>
      <c r="R36" s="24">
        <f t="shared" si="1"/>
        <v>0.5248618784530387</v>
      </c>
      <c r="S36" s="24">
        <f t="shared" si="1"/>
        <v>0.5625</v>
      </c>
      <c r="T36" s="24">
        <f t="shared" si="1"/>
        <v>0.5443037974683544</v>
      </c>
      <c r="U36" s="24">
        <f t="shared" si="1"/>
        <v>0.6463414634146342</v>
      </c>
      <c r="V36" s="24">
        <f t="shared" si="1"/>
        <v>0.6420695877990272</v>
      </c>
    </row>
  </sheetData>
  <sheetProtection sheet="1" objects="1" scenarios="1"/>
  <printOptions/>
  <pageMargins left="0.75" right="0.75" top="1" bottom="1" header="0.5" footer="0.5"/>
  <pageSetup fitToWidth="2" fitToHeight="1" horizontalDpi="600" verticalDpi="600" orientation="landscape" scale="78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5.75"/>
  <cols>
    <col min="1" max="1" width="21.25390625" style="0" customWidth="1"/>
    <col min="2" max="2" width="9.25390625" style="10" customWidth="1"/>
    <col min="3" max="20" width="9.875" style="0" customWidth="1"/>
    <col min="21" max="21" width="11.625" style="0" customWidth="1"/>
    <col min="22" max="22" width="9.875" style="0" customWidth="1"/>
  </cols>
  <sheetData>
    <row r="1" spans="2:14" ht="18.75">
      <c r="B1" s="1"/>
      <c r="C1" s="1" t="s">
        <v>102</v>
      </c>
      <c r="N1" s="1" t="str">
        <f>C1</f>
        <v>Hispanic/Latino Population by Age, Hennepin County School Districts, 2000</v>
      </c>
    </row>
    <row r="2" spans="2:14" ht="15.75">
      <c r="B2" s="2"/>
      <c r="C2" s="19" t="s">
        <v>104</v>
      </c>
      <c r="N2" s="19" t="str">
        <f>C2</f>
        <v>Percent of Total Hispanic/Latino Population</v>
      </c>
    </row>
    <row r="3" spans="2:14" ht="15.75">
      <c r="B3" s="2"/>
      <c r="C3" s="19"/>
      <c r="N3" s="19"/>
    </row>
    <row r="4" ht="15.75">
      <c r="B4" s="19" t="s">
        <v>73</v>
      </c>
    </row>
    <row r="5" spans="1:22" s="7" customFormat="1" ht="15.75">
      <c r="A5" s="12" t="s">
        <v>75</v>
      </c>
      <c r="B5" s="12" t="s">
        <v>74</v>
      </c>
      <c r="C5" s="14" t="s">
        <v>0</v>
      </c>
      <c r="D5" s="14" t="s">
        <v>1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4" t="s">
        <v>11</v>
      </c>
      <c r="O5" s="14" t="s">
        <v>12</v>
      </c>
      <c r="P5" s="14" t="s">
        <v>13</v>
      </c>
      <c r="Q5" s="14" t="s">
        <v>14</v>
      </c>
      <c r="R5" s="14" t="s">
        <v>15</v>
      </c>
      <c r="S5" s="14" t="s">
        <v>16</v>
      </c>
      <c r="T5" s="14" t="s">
        <v>17</v>
      </c>
      <c r="U5" s="14" t="s">
        <v>18</v>
      </c>
      <c r="V5" s="14" t="s">
        <v>68</v>
      </c>
    </row>
    <row r="6" spans="1:22" ht="15.75">
      <c r="A6" t="str">
        <f>'Number by Age'!A6</f>
        <v>Minneapolis</v>
      </c>
      <c r="B6" s="10">
        <f>'Number by Age'!B6</f>
        <v>1</v>
      </c>
      <c r="C6" s="15">
        <f>'Number by Age'!C6/'Number by Age'!$V6</f>
        <v>0.12359897172236504</v>
      </c>
      <c r="D6" s="15">
        <f>'Number by Age'!D6/'Number by Age'!$V6</f>
        <v>0.09031705227077978</v>
      </c>
      <c r="E6" s="15">
        <f>'Number by Age'!E6/'Number by Age'!$V6</f>
        <v>0.06251928020565553</v>
      </c>
      <c r="F6" s="15">
        <f>'Number by Age'!F6/'Number by Age'!$V6</f>
        <v>0.042159383033419026</v>
      </c>
      <c r="G6" s="15">
        <f>'Number by Age'!G6/'Number by Age'!$V6</f>
        <v>0.050042844901456725</v>
      </c>
      <c r="H6" s="15">
        <f>'Number by Age'!H6/'Number by Age'!$V6</f>
        <v>0.1642159383033419</v>
      </c>
      <c r="I6" s="15">
        <f>'Number by Age'!I6/'Number by Age'!$V6</f>
        <v>0.15444730077120822</v>
      </c>
      <c r="J6" s="15">
        <f>'Number by Age'!J6/'Number by Age'!$V6</f>
        <v>0.10903170522707797</v>
      </c>
      <c r="K6" s="15">
        <f>'Number by Age'!K6/'Number by Age'!$V6</f>
        <v>0.07345329905741217</v>
      </c>
      <c r="L6" s="15">
        <f>'Number by Age'!L6/'Number by Age'!$V6</f>
        <v>0.0456898029134533</v>
      </c>
      <c r="M6" s="15">
        <f>'Number by Age'!M6/'Number by Age'!$V6</f>
        <v>0.030814053127677807</v>
      </c>
      <c r="N6" s="15">
        <f>'Number by Age'!N6/'Number by Age'!$V6</f>
        <v>0.02155955441302485</v>
      </c>
      <c r="O6" s="15">
        <f>'Number by Age'!O6/'Number by Age'!$V6</f>
        <v>0.011242502142245073</v>
      </c>
      <c r="P6" s="15">
        <f>'Number by Age'!P6/'Number by Age'!$V6</f>
        <v>0.006786632390745501</v>
      </c>
      <c r="Q6" s="15">
        <f>'Number by Age'!Q6/'Number by Age'!$V6</f>
        <v>0.004798628963153384</v>
      </c>
      <c r="R6" s="15">
        <f>'Number by Age'!R6/'Number by Age'!$V6</f>
        <v>0.0032562125107112256</v>
      </c>
      <c r="S6" s="15">
        <f>'Number by Age'!S6/'Number by Age'!$V6</f>
        <v>0.002776349614395887</v>
      </c>
      <c r="T6" s="15">
        <f>'Number by Age'!T6/'Number by Age'!$V6</f>
        <v>0.0014738646101113968</v>
      </c>
      <c r="U6" s="15">
        <f>'Number by Age'!U6/'Number by Age'!$V6</f>
        <v>0.00181662382176521</v>
      </c>
      <c r="V6" s="15">
        <f>'Number by Age'!V6/'Number by Age'!$V6</f>
        <v>1</v>
      </c>
    </row>
    <row r="7" spans="1:22" ht="15.75">
      <c r="A7" s="4" t="str">
        <f>'Number by Age'!A7</f>
        <v>Anoka-Hennepin</v>
      </c>
      <c r="B7" s="17">
        <f>'Number by Age'!B7</f>
        <v>11</v>
      </c>
      <c r="C7" s="16">
        <f>'Number by Age'!C7/'Number by Age'!$V7</f>
        <v>0.13807531380753138</v>
      </c>
      <c r="D7" s="16">
        <f>'Number by Age'!D7/'Number by Age'!$V7</f>
        <v>0.12273361227336123</v>
      </c>
      <c r="E7" s="16">
        <f>'Number by Age'!E7/'Number by Age'!$V7</f>
        <v>0.1087866108786611</v>
      </c>
      <c r="F7" s="16">
        <f>'Number by Age'!F7/'Number by Age'!$V7</f>
        <v>0.0599721059972106</v>
      </c>
      <c r="G7" s="16">
        <f>'Number by Age'!G7/'Number by Age'!$V7</f>
        <v>0.03765690376569038</v>
      </c>
      <c r="H7" s="16">
        <f>'Number by Age'!H7/'Number by Age'!$V7</f>
        <v>0.07252440725244072</v>
      </c>
      <c r="I7" s="16">
        <f>'Number by Age'!I7/'Number by Age'!$V7</f>
        <v>0.10181311018131102</v>
      </c>
      <c r="J7" s="16">
        <f>'Number by Age'!J7/'Number by Age'!$V7</f>
        <v>0.08368200836820083</v>
      </c>
      <c r="K7" s="16">
        <f>'Number by Age'!K7/'Number by Age'!$V7</f>
        <v>0.10181311018131102</v>
      </c>
      <c r="L7" s="16">
        <f>'Number by Age'!L7/'Number by Age'!$V7</f>
        <v>0.061366806136680614</v>
      </c>
      <c r="M7" s="16">
        <f>'Number by Age'!M7/'Number by Age'!$V7</f>
        <v>0.043235704323570434</v>
      </c>
      <c r="N7" s="16">
        <f>'Number by Age'!N7/'Number by Age'!$V7</f>
        <v>0.023709902370990237</v>
      </c>
      <c r="O7" s="16">
        <f>'Number by Age'!O7/'Number by Age'!$V7</f>
        <v>0.022315202231520222</v>
      </c>
      <c r="P7" s="16">
        <f>'Number by Age'!P7/'Number by Age'!$V7</f>
        <v>0.012552301255230125</v>
      </c>
      <c r="Q7" s="16">
        <f>'Number by Age'!Q7/'Number by Age'!$V7</f>
        <v>0.005578800557880056</v>
      </c>
      <c r="R7" s="16">
        <f>'Number by Age'!R7/'Number by Age'!$V7</f>
        <v>0.002789400278940028</v>
      </c>
      <c r="S7" s="16">
        <f>'Number by Age'!S7/'Number by Age'!$V7</f>
        <v>0</v>
      </c>
      <c r="T7" s="16">
        <f>'Number by Age'!T7/'Number by Age'!$V7</f>
        <v>0.001394700139470014</v>
      </c>
      <c r="U7" s="16">
        <f>'Number by Age'!U7/'Number by Age'!$V7</f>
        <v>0</v>
      </c>
      <c r="V7" s="16">
        <f>'Number by Age'!V7/'Number by Age'!$V7</f>
        <v>1</v>
      </c>
    </row>
    <row r="8" spans="1:22" ht="15.75">
      <c r="A8" t="str">
        <f>'Number by Age'!A8</f>
        <v>Waconia</v>
      </c>
      <c r="B8" s="10">
        <f>'Number by Age'!B8</f>
        <v>110</v>
      </c>
      <c r="C8" s="15">
        <f>'Number by Age'!C8/'Number by Age'!$V8</f>
        <v>0.2647058823529412</v>
      </c>
      <c r="D8" s="15">
        <f>'Number by Age'!D8/'Number by Age'!$V8</f>
        <v>0.058823529411764705</v>
      </c>
      <c r="E8" s="15">
        <f>'Number by Age'!E8/'Number by Age'!$V8</f>
        <v>0.14705882352941177</v>
      </c>
      <c r="F8" s="15">
        <f>'Number by Age'!F8/'Number by Age'!$V8</f>
        <v>0</v>
      </c>
      <c r="G8" s="15">
        <f>'Number by Age'!G8/'Number by Age'!$V8</f>
        <v>0</v>
      </c>
      <c r="H8" s="15">
        <f>'Number by Age'!H8/'Number by Age'!$V8</f>
        <v>0.11764705882352941</v>
      </c>
      <c r="I8" s="15">
        <f>'Number by Age'!I8/'Number by Age'!$V8</f>
        <v>0.08823529411764706</v>
      </c>
      <c r="J8" s="15">
        <f>'Number by Age'!J8/'Number by Age'!$V8</f>
        <v>0.14705882352941177</v>
      </c>
      <c r="K8" s="15">
        <f>'Number by Age'!K8/'Number by Age'!$V8</f>
        <v>0.058823529411764705</v>
      </c>
      <c r="L8" s="15">
        <f>'Number by Age'!L8/'Number by Age'!$V8</f>
        <v>0.029411764705882353</v>
      </c>
      <c r="M8" s="15">
        <f>'Number by Age'!M8/'Number by Age'!$V8</f>
        <v>0.029411764705882353</v>
      </c>
      <c r="N8" s="15">
        <f>'Number by Age'!N8/'Number by Age'!$V8</f>
        <v>0.029411764705882353</v>
      </c>
      <c r="O8" s="15">
        <f>'Number by Age'!O8/'Number by Age'!$V8</f>
        <v>0.029411764705882353</v>
      </c>
      <c r="P8" s="15">
        <f>'Number by Age'!P8/'Number by Age'!$V8</f>
        <v>0</v>
      </c>
      <c r="Q8" s="15">
        <f>'Number by Age'!Q8/'Number by Age'!$V8</f>
        <v>0</v>
      </c>
      <c r="R8" s="15">
        <f>'Number by Age'!R8/'Number by Age'!$V8</f>
        <v>0</v>
      </c>
      <c r="S8" s="15">
        <f>'Number by Age'!S8/'Number by Age'!$V8</f>
        <v>0</v>
      </c>
      <c r="T8" s="15">
        <f>'Number by Age'!T8/'Number by Age'!$V8</f>
        <v>0</v>
      </c>
      <c r="U8" s="15">
        <f>'Number by Age'!U8/'Number by Age'!$V8</f>
        <v>0</v>
      </c>
      <c r="V8" s="15">
        <f>'Number by Age'!V8/'Number by Age'!$V8</f>
        <v>1</v>
      </c>
    </row>
    <row r="9" spans="1:22" ht="15.75">
      <c r="A9" s="4" t="str">
        <f>'Number by Age'!A9</f>
        <v>Watertown-Mayer</v>
      </c>
      <c r="B9" s="17">
        <f>'Number by Age'!B9</f>
        <v>111</v>
      </c>
      <c r="C9" s="16">
        <f>'Number by Age'!C9/'Number by Age'!$V9</f>
        <v>0.2</v>
      </c>
      <c r="D9" s="16">
        <f>'Number by Age'!D9/'Number by Age'!$V9</f>
        <v>0.2</v>
      </c>
      <c r="E9" s="16">
        <f>'Number by Age'!E9/'Number by Age'!$V9</f>
        <v>0</v>
      </c>
      <c r="F9" s="16">
        <f>'Number by Age'!F9/'Number by Age'!$V9</f>
        <v>0</v>
      </c>
      <c r="G9" s="16">
        <f>'Number by Age'!G9/'Number by Age'!$V9</f>
        <v>0</v>
      </c>
      <c r="H9" s="16">
        <f>'Number by Age'!H9/'Number by Age'!$V9</f>
        <v>0</v>
      </c>
      <c r="I9" s="16">
        <f>'Number by Age'!I9/'Number by Age'!$V9</f>
        <v>0</v>
      </c>
      <c r="J9" s="16">
        <f>'Number by Age'!J9/'Number by Age'!$V9</f>
        <v>0.2</v>
      </c>
      <c r="K9" s="16">
        <f>'Number by Age'!K9/'Number by Age'!$V9</f>
        <v>0</v>
      </c>
      <c r="L9" s="16">
        <f>'Number by Age'!L9/'Number by Age'!$V9</f>
        <v>0.2</v>
      </c>
      <c r="M9" s="16">
        <f>'Number by Age'!M9/'Number by Age'!$V9</f>
        <v>0.2</v>
      </c>
      <c r="N9" s="16">
        <f>'Number by Age'!N9/'Number by Age'!$V9</f>
        <v>0</v>
      </c>
      <c r="O9" s="16">
        <f>'Number by Age'!O9/'Number by Age'!$V9</f>
        <v>0</v>
      </c>
      <c r="P9" s="16">
        <f>'Number by Age'!P9/'Number by Age'!$V9</f>
        <v>0</v>
      </c>
      <c r="Q9" s="16">
        <f>'Number by Age'!Q9/'Number by Age'!$V9</f>
        <v>0</v>
      </c>
      <c r="R9" s="16">
        <f>'Number by Age'!R9/'Number by Age'!$V9</f>
        <v>0</v>
      </c>
      <c r="S9" s="16">
        <f>'Number by Age'!S9/'Number by Age'!$V9</f>
        <v>0</v>
      </c>
      <c r="T9" s="16">
        <f>'Number by Age'!T9/'Number by Age'!$V9</f>
        <v>0</v>
      </c>
      <c r="U9" s="16">
        <f>'Number by Age'!U9/'Number by Age'!$V9</f>
        <v>0</v>
      </c>
      <c r="V9" s="16">
        <f>'Number by Age'!V9/'Number by Age'!$V9</f>
        <v>1</v>
      </c>
    </row>
    <row r="10" spans="1:22" ht="15.75">
      <c r="A10" t="str">
        <f>'Number by Age'!A10</f>
        <v>Hopkins</v>
      </c>
      <c r="B10" s="10">
        <f>'Number by Age'!B10</f>
        <v>270</v>
      </c>
      <c r="C10" s="15">
        <f>'Number by Age'!C10/'Number by Age'!$V10</f>
        <v>0.1261455525606469</v>
      </c>
      <c r="D10" s="15">
        <f>'Number by Age'!D10/'Number by Age'!$V10</f>
        <v>0.09595687331536389</v>
      </c>
      <c r="E10" s="15">
        <f>'Number by Age'!E10/'Number by Age'!$V10</f>
        <v>0.08247978436657682</v>
      </c>
      <c r="F10" s="15">
        <f>'Number by Age'!F10/'Number by Age'!$V10</f>
        <v>0.05013477088948787</v>
      </c>
      <c r="G10" s="15">
        <f>'Number by Age'!G10/'Number by Age'!$V10</f>
        <v>0.036657681940700806</v>
      </c>
      <c r="H10" s="15">
        <f>'Number by Age'!H10/'Number by Age'!$V10</f>
        <v>0.12237196765498652</v>
      </c>
      <c r="I10" s="15">
        <f>'Number by Age'!I10/'Number by Age'!$V10</f>
        <v>0.13800539083557953</v>
      </c>
      <c r="J10" s="15">
        <f>'Number by Age'!J10/'Number by Age'!$V10</f>
        <v>0.11752021563342319</v>
      </c>
      <c r="K10" s="15">
        <f>'Number by Age'!K10/'Number by Age'!$V10</f>
        <v>0.06846361185983828</v>
      </c>
      <c r="L10" s="15">
        <f>'Number by Age'!L10/'Number by Age'!$V10</f>
        <v>0.05175202156334232</v>
      </c>
      <c r="M10" s="15">
        <f>'Number by Age'!M10/'Number by Age'!$V10</f>
        <v>0.028032345013477088</v>
      </c>
      <c r="N10" s="15">
        <f>'Number by Age'!N10/'Number by Age'!$V10</f>
        <v>0.025336927223719677</v>
      </c>
      <c r="O10" s="15">
        <f>'Number by Age'!O10/'Number by Age'!$V10</f>
        <v>0.019946091644204852</v>
      </c>
      <c r="P10" s="15">
        <f>'Number by Age'!P10/'Number by Age'!$V10</f>
        <v>0.015633423180592992</v>
      </c>
      <c r="Q10" s="15">
        <f>'Number by Age'!Q10/'Number by Age'!$V10</f>
        <v>0.008086253369272238</v>
      </c>
      <c r="R10" s="15">
        <f>'Number by Age'!R10/'Number by Age'!$V10</f>
        <v>0.00646900269541779</v>
      </c>
      <c r="S10" s="15">
        <f>'Number by Age'!S10/'Number by Age'!$V10</f>
        <v>0.00431266846361186</v>
      </c>
      <c r="T10" s="15">
        <f>'Number by Age'!T10/'Number by Age'!$V10</f>
        <v>0.0005390835579514825</v>
      </c>
      <c r="U10" s="15">
        <f>'Number by Age'!U10/'Number by Age'!$V10</f>
        <v>0.00215633423180593</v>
      </c>
      <c r="V10" s="15">
        <f>'Number by Age'!V10/'Number by Age'!$V10</f>
        <v>1</v>
      </c>
    </row>
    <row r="11" spans="1:22" ht="15.75">
      <c r="A11" s="4" t="str">
        <f>'Number by Age'!A11</f>
        <v>Bloomington</v>
      </c>
      <c r="B11" s="17">
        <f>'Number by Age'!B11</f>
        <v>271</v>
      </c>
      <c r="C11" s="16">
        <f>'Number by Age'!C11/'Number by Age'!$V11</f>
        <v>0.12232415902140673</v>
      </c>
      <c r="D11" s="16">
        <f>'Number by Age'!D11/'Number by Age'!$V11</f>
        <v>0.09611183923110529</v>
      </c>
      <c r="E11" s="16">
        <f>'Number by Age'!E11/'Number by Age'!$V11</f>
        <v>0.07514198339886413</v>
      </c>
      <c r="F11" s="16">
        <f>'Number by Age'!F11/'Number by Age'!$V11</f>
        <v>0.045434687636522496</v>
      </c>
      <c r="G11" s="16">
        <f>'Number by Age'!G11/'Number by Age'!$V11</f>
        <v>0.03494975972040192</v>
      </c>
      <c r="H11" s="16">
        <f>'Number by Age'!H11/'Number by Age'!$V11</f>
        <v>0.13193534294451725</v>
      </c>
      <c r="I11" s="16">
        <f>'Number by Age'!I11/'Number by Age'!$V11</f>
        <v>0.14154652686762778</v>
      </c>
      <c r="J11" s="16">
        <f>'Number by Age'!J11/'Number by Age'!$V11</f>
        <v>0.10222804718217562</v>
      </c>
      <c r="K11" s="16">
        <f>'Number by Age'!K11/'Number by Age'!$V11</f>
        <v>0.08650065530799476</v>
      </c>
      <c r="L11" s="16">
        <f>'Number by Age'!L11/'Number by Age'!$V11</f>
        <v>0.04892966360856269</v>
      </c>
      <c r="M11" s="16">
        <f>'Number by Age'!M11/'Number by Age'!$V11</f>
        <v>0.033202271734381825</v>
      </c>
      <c r="N11" s="16">
        <f>'Number by Age'!N11/'Number by Age'!$V11</f>
        <v>0.031017911751856708</v>
      </c>
      <c r="O11" s="16">
        <f>'Number by Age'!O11/'Number by Age'!$V11</f>
        <v>0.016601135867190912</v>
      </c>
      <c r="P11" s="16">
        <f>'Number by Age'!P11/'Number by Age'!$V11</f>
        <v>0.012232415902140673</v>
      </c>
      <c r="Q11" s="16">
        <f>'Number by Age'!Q11/'Number by Age'!$V11</f>
        <v>0.009174311926605505</v>
      </c>
      <c r="R11" s="16">
        <f>'Number by Age'!R11/'Number by Age'!$V11</f>
        <v>0.005242463958060288</v>
      </c>
      <c r="S11" s="16">
        <f>'Number by Age'!S11/'Number by Age'!$V11</f>
        <v>0.005242463958060288</v>
      </c>
      <c r="T11" s="16">
        <f>'Number by Age'!T11/'Number by Age'!$V11</f>
        <v>0.001310615989515072</v>
      </c>
      <c r="U11" s="16">
        <f>'Number by Age'!U11/'Number by Age'!$V11</f>
        <v>0.0008737439930100481</v>
      </c>
      <c r="V11" s="16">
        <f>'Number by Age'!V11/'Number by Age'!$V11</f>
        <v>1</v>
      </c>
    </row>
    <row r="12" spans="1:22" ht="15.75">
      <c r="A12" t="str">
        <f>'Number by Age'!A12</f>
        <v>Eden Prairie</v>
      </c>
      <c r="B12" s="10">
        <f>'Number by Age'!B12</f>
        <v>272</v>
      </c>
      <c r="C12" s="15">
        <f>'Number by Age'!C12/'Number by Age'!$V12</f>
        <v>0.10945273631840796</v>
      </c>
      <c r="D12" s="15">
        <f>'Number by Age'!D12/'Number by Age'!$V12</f>
        <v>0.10323383084577115</v>
      </c>
      <c r="E12" s="15">
        <f>'Number by Age'!E12/'Number by Age'!$V12</f>
        <v>0.11567164179104478</v>
      </c>
      <c r="F12" s="15">
        <f>'Number by Age'!F12/'Number by Age'!$V12</f>
        <v>0.05472636815920398</v>
      </c>
      <c r="G12" s="15">
        <f>'Number by Age'!G12/'Number by Age'!$V12</f>
        <v>0.03482587064676617</v>
      </c>
      <c r="H12" s="15">
        <f>'Number by Age'!H12/'Number by Age'!$V12</f>
        <v>0.07835820895522388</v>
      </c>
      <c r="I12" s="15">
        <f>'Number by Age'!I12/'Number by Age'!$V12</f>
        <v>0.12189054726368159</v>
      </c>
      <c r="J12" s="15">
        <f>'Number by Age'!J12/'Number by Age'!$V12</f>
        <v>0.09577114427860696</v>
      </c>
      <c r="K12" s="15">
        <f>'Number by Age'!K12/'Number by Age'!$V12</f>
        <v>0.09950248756218906</v>
      </c>
      <c r="L12" s="15">
        <f>'Number by Age'!L12/'Number by Age'!$V12</f>
        <v>0.07462686567164178</v>
      </c>
      <c r="M12" s="15">
        <f>'Number by Age'!M12/'Number by Age'!$V12</f>
        <v>0.04975124378109453</v>
      </c>
      <c r="N12" s="15">
        <f>'Number by Age'!N12/'Number by Age'!$V12</f>
        <v>0.0236318407960199</v>
      </c>
      <c r="O12" s="15">
        <f>'Number by Age'!O12/'Number by Age'!$V12</f>
        <v>0.011194029850746268</v>
      </c>
      <c r="P12" s="15">
        <f>'Number by Age'!P12/'Number by Age'!$V12</f>
        <v>0.011194029850746268</v>
      </c>
      <c r="Q12" s="15">
        <f>'Number by Age'!Q12/'Number by Age'!$V12</f>
        <v>0.009950248756218905</v>
      </c>
      <c r="R12" s="15">
        <f>'Number by Age'!R12/'Number by Age'!$V12</f>
        <v>0.0037313432835820895</v>
      </c>
      <c r="S12" s="15">
        <f>'Number by Age'!S12/'Number by Age'!$V12</f>
        <v>0.0012437810945273632</v>
      </c>
      <c r="T12" s="15">
        <f>'Number by Age'!T12/'Number by Age'!$V12</f>
        <v>0.0012437810945273632</v>
      </c>
      <c r="U12" s="15">
        <f>'Number by Age'!U12/'Number by Age'!$V12</f>
        <v>0</v>
      </c>
      <c r="V12" s="15">
        <f>'Number by Age'!V12/'Number by Age'!$V12</f>
        <v>1</v>
      </c>
    </row>
    <row r="13" spans="1:22" ht="15.75">
      <c r="A13" s="4" t="str">
        <f>'Number by Age'!A13</f>
        <v>Edina</v>
      </c>
      <c r="B13" s="17">
        <f>'Number by Age'!B13</f>
        <v>273</v>
      </c>
      <c r="C13" s="16">
        <f>'Number by Age'!C13/'Number by Age'!$V13</f>
        <v>0.11312217194570136</v>
      </c>
      <c r="D13" s="16">
        <f>'Number by Age'!D13/'Number by Age'!$V13</f>
        <v>0.1244343891402715</v>
      </c>
      <c r="E13" s="16">
        <f>'Number by Age'!E13/'Number by Age'!$V13</f>
        <v>0.12217194570135746</v>
      </c>
      <c r="F13" s="16">
        <f>'Number by Age'!F13/'Number by Age'!$V13</f>
        <v>0.0746606334841629</v>
      </c>
      <c r="G13" s="16">
        <f>'Number by Age'!G13/'Number by Age'!$V13</f>
        <v>0.029411764705882353</v>
      </c>
      <c r="H13" s="16">
        <f>'Number by Age'!H13/'Number by Age'!$V13</f>
        <v>0.038461538461538464</v>
      </c>
      <c r="I13" s="16">
        <f>'Number by Age'!I13/'Number by Age'!$V13</f>
        <v>0.08144796380090498</v>
      </c>
      <c r="J13" s="16">
        <f>'Number by Age'!J13/'Number by Age'!$V13</f>
        <v>0.08597285067873303</v>
      </c>
      <c r="K13" s="16">
        <f>'Number by Age'!K13/'Number by Age'!$V13</f>
        <v>0.07918552036199095</v>
      </c>
      <c r="L13" s="16">
        <f>'Number by Age'!L13/'Number by Age'!$V13</f>
        <v>0.06561085972850679</v>
      </c>
      <c r="M13" s="16">
        <f>'Number by Age'!M13/'Number by Age'!$V13</f>
        <v>0.06787330316742081</v>
      </c>
      <c r="N13" s="16">
        <f>'Number by Age'!N13/'Number by Age'!$V13</f>
        <v>0.042986425339366516</v>
      </c>
      <c r="O13" s="16">
        <f>'Number by Age'!O13/'Number by Age'!$V13</f>
        <v>0.011312217194570135</v>
      </c>
      <c r="P13" s="16">
        <f>'Number by Age'!P13/'Number by Age'!$V13</f>
        <v>0.013574660633484163</v>
      </c>
      <c r="Q13" s="16">
        <f>'Number by Age'!Q13/'Number by Age'!$V13</f>
        <v>0.01809954751131222</v>
      </c>
      <c r="R13" s="16">
        <f>'Number by Age'!R13/'Number by Age'!$V13</f>
        <v>0.013574660633484163</v>
      </c>
      <c r="S13" s="16">
        <f>'Number by Age'!S13/'Number by Age'!$V13</f>
        <v>0.006787330316742082</v>
      </c>
      <c r="T13" s="16">
        <f>'Number by Age'!T13/'Number by Age'!$V13</f>
        <v>0.00904977375565611</v>
      </c>
      <c r="U13" s="16">
        <f>'Number by Age'!U13/'Number by Age'!$V13</f>
        <v>0.0022624434389140274</v>
      </c>
      <c r="V13" s="16">
        <f>'Number by Age'!V13/'Number by Age'!$V13</f>
        <v>1</v>
      </c>
    </row>
    <row r="14" spans="1:22" ht="15.75">
      <c r="A14" t="str">
        <f>'Number by Age'!A14</f>
        <v>Minnetonka</v>
      </c>
      <c r="B14" s="10">
        <f>'Number by Age'!B14</f>
        <v>276</v>
      </c>
      <c r="C14" s="15">
        <f>'Number by Age'!C14/'Number by Age'!$V14</f>
        <v>0.1111111111111111</v>
      </c>
      <c r="D14" s="15">
        <f>'Number by Age'!D14/'Number by Age'!$V14</f>
        <v>0.1259259259259259</v>
      </c>
      <c r="E14" s="15">
        <f>'Number by Age'!E14/'Number by Age'!$V14</f>
        <v>0.1037037037037037</v>
      </c>
      <c r="F14" s="15">
        <f>'Number by Age'!F14/'Number by Age'!$V14</f>
        <v>0.05925925925925926</v>
      </c>
      <c r="G14" s="15">
        <f>'Number by Age'!G14/'Number by Age'!$V14</f>
        <v>0.044444444444444446</v>
      </c>
      <c r="H14" s="15">
        <f>'Number by Age'!H14/'Number by Age'!$V14</f>
        <v>0.0962962962962963</v>
      </c>
      <c r="I14" s="15">
        <f>'Number by Age'!I14/'Number by Age'!$V14</f>
        <v>0.056790123456790124</v>
      </c>
      <c r="J14" s="15">
        <f>'Number by Age'!J14/'Number by Age'!$V14</f>
        <v>0.10123456790123457</v>
      </c>
      <c r="K14" s="15">
        <f>'Number by Age'!K14/'Number by Age'!$V14</f>
        <v>0.07407407407407407</v>
      </c>
      <c r="L14" s="15">
        <f>'Number by Age'!L14/'Number by Age'!$V14</f>
        <v>0.07901234567901234</v>
      </c>
      <c r="M14" s="15">
        <f>'Number by Age'!M14/'Number by Age'!$V14</f>
        <v>0.05185185185185185</v>
      </c>
      <c r="N14" s="15">
        <f>'Number by Age'!N14/'Number by Age'!$V14</f>
        <v>0.04691358024691358</v>
      </c>
      <c r="O14" s="15">
        <f>'Number by Age'!O14/'Number by Age'!$V14</f>
        <v>0.014814814814814815</v>
      </c>
      <c r="P14" s="15">
        <f>'Number by Age'!P14/'Number by Age'!$V14</f>
        <v>0.019753086419753086</v>
      </c>
      <c r="Q14" s="15">
        <f>'Number by Age'!Q14/'Number by Age'!$V14</f>
        <v>0.0049382716049382715</v>
      </c>
      <c r="R14" s="15">
        <f>'Number by Age'!R14/'Number by Age'!$V14</f>
        <v>0.007407407407407408</v>
      </c>
      <c r="S14" s="15">
        <f>'Number by Age'!S14/'Number by Age'!$V14</f>
        <v>0.0024691358024691358</v>
      </c>
      <c r="T14" s="15">
        <f>'Number by Age'!T14/'Number by Age'!$V14</f>
        <v>0</v>
      </c>
      <c r="U14" s="15">
        <f>'Number by Age'!U14/'Number by Age'!$V14</f>
        <v>0</v>
      </c>
      <c r="V14" s="15">
        <f>'Number by Age'!V14/'Number by Age'!$V14</f>
        <v>1</v>
      </c>
    </row>
    <row r="15" spans="1:22" ht="15.75">
      <c r="A15" s="4" t="str">
        <f>'Number by Age'!A15</f>
        <v>Westonka</v>
      </c>
      <c r="B15" s="17">
        <f>'Number by Age'!B15</f>
        <v>277</v>
      </c>
      <c r="C15" s="16">
        <f>'Number by Age'!C15/'Number by Age'!$V15</f>
        <v>0.12025316455696203</v>
      </c>
      <c r="D15" s="16">
        <f>'Number by Age'!D15/'Number by Age'!$V15</f>
        <v>0.12658227848101267</v>
      </c>
      <c r="E15" s="16">
        <f>'Number by Age'!E15/'Number by Age'!$V15</f>
        <v>0.08860759493670886</v>
      </c>
      <c r="F15" s="16">
        <f>'Number by Age'!F15/'Number by Age'!$V15</f>
        <v>0.0379746835443038</v>
      </c>
      <c r="G15" s="16">
        <f>'Number by Age'!G15/'Number by Age'!$V15</f>
        <v>0.006329113924050633</v>
      </c>
      <c r="H15" s="16">
        <f>'Number by Age'!H15/'Number by Age'!$V15</f>
        <v>0.08227848101265822</v>
      </c>
      <c r="I15" s="16">
        <f>'Number by Age'!I15/'Number by Age'!$V15</f>
        <v>0.0949367088607595</v>
      </c>
      <c r="J15" s="16">
        <f>'Number by Age'!J15/'Number by Age'!$V15</f>
        <v>0.08227848101265822</v>
      </c>
      <c r="K15" s="16">
        <f>'Number by Age'!K15/'Number by Age'!$V15</f>
        <v>0.08860759493670886</v>
      </c>
      <c r="L15" s="16">
        <f>'Number by Age'!L15/'Number by Age'!$V15</f>
        <v>0.10126582278481013</v>
      </c>
      <c r="M15" s="16">
        <f>'Number by Age'!M15/'Number by Age'!$V15</f>
        <v>0.06962025316455696</v>
      </c>
      <c r="N15" s="16">
        <f>'Number by Age'!N15/'Number by Age'!$V15</f>
        <v>0.02531645569620253</v>
      </c>
      <c r="O15" s="16">
        <f>'Number by Age'!O15/'Number by Age'!$V15</f>
        <v>0.02531645569620253</v>
      </c>
      <c r="P15" s="16">
        <f>'Number by Age'!P15/'Number by Age'!$V15</f>
        <v>0.02531645569620253</v>
      </c>
      <c r="Q15" s="16">
        <f>'Number by Age'!Q15/'Number by Age'!$V15</f>
        <v>0.006329113924050633</v>
      </c>
      <c r="R15" s="16">
        <f>'Number by Age'!R15/'Number by Age'!$V15</f>
        <v>0</v>
      </c>
      <c r="S15" s="16">
        <f>'Number by Age'!S15/'Number by Age'!$V15</f>
        <v>0</v>
      </c>
      <c r="T15" s="16">
        <f>'Number by Age'!T15/'Number by Age'!$V15</f>
        <v>0.0189873417721519</v>
      </c>
      <c r="U15" s="16">
        <f>'Number by Age'!U15/'Number by Age'!$V15</f>
        <v>0</v>
      </c>
      <c r="V15" s="16">
        <f>'Number by Age'!V15/'Number by Age'!$V15</f>
        <v>1</v>
      </c>
    </row>
    <row r="16" spans="1:22" ht="15.75">
      <c r="A16" t="str">
        <f>'Number by Age'!A16</f>
        <v>Orono</v>
      </c>
      <c r="B16" s="10">
        <f>'Number by Age'!B16</f>
        <v>278</v>
      </c>
      <c r="C16" s="15">
        <f>'Number by Age'!C16/'Number by Age'!$V16</f>
        <v>0.12396694214876033</v>
      </c>
      <c r="D16" s="15">
        <f>'Number by Age'!D16/'Number by Age'!$V16</f>
        <v>0.12396694214876033</v>
      </c>
      <c r="E16" s="15">
        <f>'Number by Age'!E16/'Number by Age'!$V16</f>
        <v>0.17355371900826447</v>
      </c>
      <c r="F16" s="15">
        <f>'Number by Age'!F16/'Number by Age'!$V16</f>
        <v>0.05785123966942149</v>
      </c>
      <c r="G16" s="15">
        <f>'Number by Age'!G16/'Number by Age'!$V16</f>
        <v>0.01652892561983471</v>
      </c>
      <c r="H16" s="15">
        <f>'Number by Age'!H16/'Number by Age'!$V16</f>
        <v>0.09090909090909091</v>
      </c>
      <c r="I16" s="15">
        <f>'Number by Age'!I16/'Number by Age'!$V16</f>
        <v>0.0743801652892562</v>
      </c>
      <c r="J16" s="15">
        <f>'Number by Age'!J16/'Number by Age'!$V16</f>
        <v>0.08264462809917356</v>
      </c>
      <c r="K16" s="15">
        <f>'Number by Age'!K16/'Number by Age'!$V16</f>
        <v>0.03305785123966942</v>
      </c>
      <c r="L16" s="15">
        <f>'Number by Age'!L16/'Number by Age'!$V16</f>
        <v>0.09090909090909091</v>
      </c>
      <c r="M16" s="15">
        <f>'Number by Age'!M16/'Number by Age'!$V16</f>
        <v>0.0743801652892562</v>
      </c>
      <c r="N16" s="15">
        <f>'Number by Age'!N16/'Number by Age'!$V16</f>
        <v>0.03305785123966942</v>
      </c>
      <c r="O16" s="15">
        <f>'Number by Age'!O16/'Number by Age'!$V16</f>
        <v>0.008264462809917356</v>
      </c>
      <c r="P16" s="15">
        <f>'Number by Age'!P16/'Number by Age'!$V16</f>
        <v>0.01652892561983471</v>
      </c>
      <c r="Q16" s="15">
        <f>'Number by Age'!Q16/'Number by Age'!$V16</f>
        <v>0</v>
      </c>
      <c r="R16" s="15">
        <f>'Number by Age'!R16/'Number by Age'!$V16</f>
        <v>0</v>
      </c>
      <c r="S16" s="15">
        <f>'Number by Age'!S16/'Number by Age'!$V16</f>
        <v>0</v>
      </c>
      <c r="T16" s="15">
        <f>'Number by Age'!T16/'Number by Age'!$V16</f>
        <v>0</v>
      </c>
      <c r="U16" s="15">
        <f>'Number by Age'!U16/'Number by Age'!$V16</f>
        <v>0</v>
      </c>
      <c r="V16" s="15">
        <f>'Number by Age'!V16/'Number by Age'!$V16</f>
        <v>1</v>
      </c>
    </row>
    <row r="17" spans="1:22" ht="15.75">
      <c r="A17" s="4" t="str">
        <f>'Number by Age'!A17</f>
        <v>Osseo</v>
      </c>
      <c r="B17" s="17">
        <f>'Number by Age'!B17</f>
        <v>279</v>
      </c>
      <c r="C17" s="16">
        <f>'Number by Age'!C17/'Number by Age'!$V17</f>
        <v>0.12705272255834055</v>
      </c>
      <c r="D17" s="16">
        <f>'Number by Age'!D17/'Number by Age'!$V17</f>
        <v>0.10501296456352636</v>
      </c>
      <c r="E17" s="16">
        <f>'Number by Age'!E17/'Number by Age'!$V17</f>
        <v>0.08772687986171132</v>
      </c>
      <c r="F17" s="16">
        <f>'Number by Age'!F17/'Number by Age'!$V17</f>
        <v>0.05661192739844425</v>
      </c>
      <c r="G17" s="16">
        <f>'Number by Age'!G17/'Number by Age'!$V17</f>
        <v>0.03327571305099395</v>
      </c>
      <c r="H17" s="16">
        <f>'Number by Age'!H17/'Number by Age'!$V17</f>
        <v>0.10328435609334485</v>
      </c>
      <c r="I17" s="16">
        <f>'Number by Age'!I17/'Number by Age'!$V17</f>
        <v>0.11192739844425238</v>
      </c>
      <c r="J17" s="16">
        <f>'Number by Age'!J17/'Number by Age'!$V17</f>
        <v>0.10198789974070872</v>
      </c>
      <c r="K17" s="16">
        <f>'Number by Age'!K17/'Number by Age'!$V17</f>
        <v>0.08210890233362143</v>
      </c>
      <c r="L17" s="16">
        <f>'Number by Age'!L17/'Number by Age'!$V17</f>
        <v>0.06957649092480553</v>
      </c>
      <c r="M17" s="16">
        <f>'Number by Age'!M17/'Number by Age'!$V17</f>
        <v>0.044511668107173726</v>
      </c>
      <c r="N17" s="16">
        <f>'Number by Age'!N17/'Number by Age'!$V17</f>
        <v>0.02895419187554019</v>
      </c>
      <c r="O17" s="16">
        <f>'Number by Age'!O17/'Number by Age'!$V17</f>
        <v>0.016421780466724288</v>
      </c>
      <c r="P17" s="16">
        <f>'Number by Age'!P17/'Number by Age'!$V17</f>
        <v>0.011668107173725151</v>
      </c>
      <c r="Q17" s="16">
        <f>'Number by Age'!Q17/'Number by Age'!$V17</f>
        <v>0.007778738115816767</v>
      </c>
      <c r="R17" s="16">
        <f>'Number by Age'!R17/'Number by Age'!$V17</f>
        <v>0.005185825410544511</v>
      </c>
      <c r="S17" s="16">
        <f>'Number by Age'!S17/'Number by Age'!$V17</f>
        <v>0.005185825410544511</v>
      </c>
      <c r="T17" s="16">
        <f>'Number by Age'!T17/'Number by Age'!$V17</f>
        <v>0.000864304235090752</v>
      </c>
      <c r="U17" s="16">
        <f>'Number by Age'!U17/'Number by Age'!$V17</f>
        <v>0.000864304235090752</v>
      </c>
      <c r="V17" s="16">
        <f>'Number by Age'!V17/'Number by Age'!$V17</f>
        <v>1</v>
      </c>
    </row>
    <row r="18" spans="1:22" ht="15.75">
      <c r="A18" t="str">
        <f>'Number by Age'!A18</f>
        <v>Richfield</v>
      </c>
      <c r="B18" s="10">
        <f>'Number by Age'!B18</f>
        <v>280</v>
      </c>
      <c r="C18" s="15">
        <f>'Number by Age'!C18/'Number by Age'!$V18</f>
        <v>0.1319032405294386</v>
      </c>
      <c r="D18" s="15">
        <f>'Number by Age'!D18/'Number by Age'!$V18</f>
        <v>0.08580556823368325</v>
      </c>
      <c r="E18" s="15">
        <f>'Number by Age'!E18/'Number by Age'!$V18</f>
        <v>0.0552259242355089</v>
      </c>
      <c r="F18" s="15">
        <f>'Number by Age'!F18/'Number by Age'!$V18</f>
        <v>0.03696942035600183</v>
      </c>
      <c r="G18" s="15">
        <f>'Number by Age'!G18/'Number by Age'!$V18</f>
        <v>0.03925148334094021</v>
      </c>
      <c r="H18" s="15">
        <f>'Number by Age'!H18/'Number by Age'!$V18</f>
        <v>0.17252396166134185</v>
      </c>
      <c r="I18" s="15">
        <f>'Number by Age'!I18/'Number by Age'!$V18</f>
        <v>0.16248288452761298</v>
      </c>
      <c r="J18" s="15">
        <f>'Number by Age'!J18/'Number by Age'!$V18</f>
        <v>0.10680054769511639</v>
      </c>
      <c r="K18" s="15">
        <f>'Number by Age'!K18/'Number by Age'!$V18</f>
        <v>0.07667731629392971</v>
      </c>
      <c r="L18" s="15">
        <f>'Number by Age'!L18/'Number by Age'!$V18</f>
        <v>0.04427202190780465</v>
      </c>
      <c r="M18" s="15">
        <f>'Number by Age'!M18/'Number by Age'!$V18</f>
        <v>0.038338658146964855</v>
      </c>
      <c r="N18" s="15">
        <f>'Number by Age'!N18/'Number by Age'!$V18</f>
        <v>0.02327704244637152</v>
      </c>
      <c r="O18" s="15">
        <f>'Number by Age'!O18/'Number by Age'!$V18</f>
        <v>0.008215426745778184</v>
      </c>
      <c r="P18" s="15">
        <f>'Number by Age'!P18/'Number by Age'!$V18</f>
        <v>0.006389776357827476</v>
      </c>
      <c r="Q18" s="15">
        <f>'Number by Age'!Q18/'Number by Age'!$V18</f>
        <v>0.006389776357827476</v>
      </c>
      <c r="R18" s="15">
        <f>'Number by Age'!R18/'Number by Age'!$V18</f>
        <v>0.0018256503879507074</v>
      </c>
      <c r="S18" s="15">
        <f>'Number by Age'!S18/'Number by Age'!$V18</f>
        <v>0.0009128251939753537</v>
      </c>
      <c r="T18" s="15">
        <f>'Number by Age'!T18/'Number by Age'!$V18</f>
        <v>0.0009128251939753537</v>
      </c>
      <c r="U18" s="15">
        <f>'Number by Age'!U18/'Number by Age'!$V18</f>
        <v>0.0018256503879507074</v>
      </c>
      <c r="V18" s="15">
        <f>'Number by Age'!V18/'Number by Age'!$V18</f>
        <v>1</v>
      </c>
    </row>
    <row r="19" spans="1:22" ht="15.75">
      <c r="A19" s="4" t="str">
        <f>'Number by Age'!A19</f>
        <v>Robbinsdale</v>
      </c>
      <c r="B19" s="17">
        <f>'Number by Age'!B19</f>
        <v>281</v>
      </c>
      <c r="C19" s="16">
        <f>'Number by Age'!C19/'Number by Age'!$V19</f>
        <v>0.12480739599383667</v>
      </c>
      <c r="D19" s="16">
        <f>'Number by Age'!D19/'Number by Age'!$V19</f>
        <v>0.11016949152542373</v>
      </c>
      <c r="E19" s="16">
        <f>'Number by Age'!E19/'Number by Age'!$V19</f>
        <v>0.0901386748844376</v>
      </c>
      <c r="F19" s="16">
        <f>'Number by Age'!F19/'Number by Age'!$V19</f>
        <v>0.046610169491525424</v>
      </c>
      <c r="G19" s="16">
        <f>'Number by Age'!G19/'Number by Age'!$V19</f>
        <v>0.0362095531587057</v>
      </c>
      <c r="H19" s="16">
        <f>'Number by Age'!H19/'Number by Age'!$V19</f>
        <v>0.11941448382126348</v>
      </c>
      <c r="I19" s="16">
        <f>'Number by Age'!I19/'Number by Age'!$V19</f>
        <v>0.11825885978428351</v>
      </c>
      <c r="J19" s="16">
        <f>'Number by Age'!J19/'Number by Age'!$V19</f>
        <v>0.1086286594761171</v>
      </c>
      <c r="K19" s="16">
        <f>'Number by Age'!K19/'Number by Age'!$V19</f>
        <v>0.0724191063174114</v>
      </c>
      <c r="L19" s="16">
        <f>'Number by Age'!L19/'Number by Age'!$V19</f>
        <v>0.05893682588597843</v>
      </c>
      <c r="M19" s="16">
        <f>'Number by Age'!M19/'Number by Age'!$V19</f>
        <v>0.03389830508474576</v>
      </c>
      <c r="N19" s="16">
        <f>'Number by Age'!N19/'Number by Age'!$V19</f>
        <v>0.028120184899845916</v>
      </c>
      <c r="O19" s="16">
        <f>'Number by Age'!O19/'Number by Age'!$V19</f>
        <v>0.015793528505392913</v>
      </c>
      <c r="P19" s="16">
        <f>'Number by Age'!P19/'Number by Age'!$V19</f>
        <v>0.010015408320493066</v>
      </c>
      <c r="Q19" s="16">
        <f>'Number by Age'!Q19/'Number by Age'!$V19</f>
        <v>0.009244992295839754</v>
      </c>
      <c r="R19" s="16">
        <f>'Number by Age'!R19/'Number by Age'!$V19</f>
        <v>0.005007704160246533</v>
      </c>
      <c r="S19" s="16">
        <f>'Number by Age'!S19/'Number by Age'!$V19</f>
        <v>0.00539291217257319</v>
      </c>
      <c r="T19" s="16">
        <f>'Number by Age'!T19/'Number by Age'!$V19</f>
        <v>0.002696456086286595</v>
      </c>
      <c r="U19" s="16">
        <f>'Number by Age'!U19/'Number by Age'!$V19</f>
        <v>0.00423728813559322</v>
      </c>
      <c r="V19" s="16">
        <f>'Number by Age'!V19/'Number by Age'!$V19</f>
        <v>1</v>
      </c>
    </row>
    <row r="20" spans="1:22" ht="15.75">
      <c r="A20" t="str">
        <f>'Number by Age'!A20</f>
        <v>Saint Anthony-New Br.</v>
      </c>
      <c r="B20" s="10">
        <f>'Number by Age'!B20</f>
        <v>282</v>
      </c>
      <c r="C20" s="15">
        <f>'Number by Age'!C20/'Number by Age'!$V20</f>
        <v>0.14705882352941177</v>
      </c>
      <c r="D20" s="15">
        <f>'Number by Age'!D20/'Number by Age'!$V20</f>
        <v>0.07352941176470588</v>
      </c>
      <c r="E20" s="15">
        <f>'Number by Age'!E20/'Number by Age'!$V20</f>
        <v>0.08823529411764706</v>
      </c>
      <c r="F20" s="15">
        <f>'Number by Age'!F20/'Number by Age'!$V20</f>
        <v>0.029411764705882353</v>
      </c>
      <c r="G20" s="15">
        <f>'Number by Age'!G20/'Number by Age'!$V20</f>
        <v>0</v>
      </c>
      <c r="H20" s="15">
        <f>'Number by Age'!H20/'Number by Age'!$V20</f>
        <v>0.10294117647058823</v>
      </c>
      <c r="I20" s="15">
        <f>'Number by Age'!I20/'Number by Age'!$V20</f>
        <v>0.04411764705882353</v>
      </c>
      <c r="J20" s="15">
        <f>'Number by Age'!J20/'Number by Age'!$V20</f>
        <v>0.11764705882352941</v>
      </c>
      <c r="K20" s="15">
        <f>'Number by Age'!K20/'Number by Age'!$V20</f>
        <v>0.04411764705882353</v>
      </c>
      <c r="L20" s="15">
        <f>'Number by Age'!L20/'Number by Age'!$V20</f>
        <v>0.058823529411764705</v>
      </c>
      <c r="M20" s="15">
        <f>'Number by Age'!M20/'Number by Age'!$V20</f>
        <v>0.07352941176470588</v>
      </c>
      <c r="N20" s="15">
        <f>'Number by Age'!N20/'Number by Age'!$V20</f>
        <v>0.04411764705882353</v>
      </c>
      <c r="O20" s="15">
        <f>'Number by Age'!O20/'Number by Age'!$V20</f>
        <v>0.058823529411764705</v>
      </c>
      <c r="P20" s="15">
        <f>'Number by Age'!P20/'Number by Age'!$V20</f>
        <v>0.058823529411764705</v>
      </c>
      <c r="Q20" s="15">
        <f>'Number by Age'!Q20/'Number by Age'!$V20</f>
        <v>0.04411764705882353</v>
      </c>
      <c r="R20" s="15">
        <f>'Number by Age'!R20/'Number by Age'!$V20</f>
        <v>0.014705882352941176</v>
      </c>
      <c r="S20" s="15">
        <f>'Number by Age'!S20/'Number by Age'!$V20</f>
        <v>0</v>
      </c>
      <c r="T20" s="15">
        <f>'Number by Age'!T20/'Number by Age'!$V20</f>
        <v>0</v>
      </c>
      <c r="U20" s="15">
        <f>'Number by Age'!U20/'Number by Age'!$V20</f>
        <v>0</v>
      </c>
      <c r="V20" s="15">
        <f>'Number by Age'!V20/'Number by Age'!$V20</f>
        <v>1</v>
      </c>
    </row>
    <row r="21" spans="1:22" ht="15.75">
      <c r="A21" s="4" t="str">
        <f>'Number by Age'!A21</f>
        <v>Saint Louis Park</v>
      </c>
      <c r="B21" s="17">
        <f>'Number by Age'!B21</f>
        <v>283</v>
      </c>
      <c r="C21" s="16">
        <f>'Number by Age'!C21/'Number by Age'!$V21</f>
        <v>0.13964386129334583</v>
      </c>
      <c r="D21" s="16">
        <f>'Number by Age'!D21/'Number by Age'!$V21</f>
        <v>0.09746954076850985</v>
      </c>
      <c r="E21" s="16">
        <f>'Number by Age'!E21/'Number by Age'!$V21</f>
        <v>0.07497656982193064</v>
      </c>
      <c r="F21" s="16">
        <f>'Number by Age'!F21/'Number by Age'!$V21</f>
        <v>0.03280224929709466</v>
      </c>
      <c r="G21" s="16">
        <f>'Number by Age'!G21/'Number by Age'!$V21</f>
        <v>0.022492970946579195</v>
      </c>
      <c r="H21" s="16">
        <f>'Number by Age'!H21/'Number by Age'!$V21</f>
        <v>0.1330834114339269</v>
      </c>
      <c r="I21" s="16">
        <f>'Number by Age'!I21/'Number by Age'!$V21</f>
        <v>0.15182755388940955</v>
      </c>
      <c r="J21" s="16">
        <f>'Number by Age'!J21/'Number by Age'!$V21</f>
        <v>0.12371134020618557</v>
      </c>
      <c r="K21" s="16">
        <f>'Number by Age'!K21/'Number by Age'!$V21</f>
        <v>0.07310215557638237</v>
      </c>
      <c r="L21" s="16">
        <f>'Number by Age'!L21/'Number by Age'!$V21</f>
        <v>0.041237113402061855</v>
      </c>
      <c r="M21" s="16">
        <f>'Number by Age'!M21/'Number by Age'!$V21</f>
        <v>0.02530459231490159</v>
      </c>
      <c r="N21" s="16">
        <f>'Number by Age'!N21/'Number by Age'!$V21</f>
        <v>0.02530459231490159</v>
      </c>
      <c r="O21" s="16">
        <f>'Number by Age'!O21/'Number by Age'!$V21</f>
        <v>0.016869728209934397</v>
      </c>
      <c r="P21" s="16">
        <f>'Number by Age'!P21/'Number by Age'!$V21</f>
        <v>0.010309278350515464</v>
      </c>
      <c r="Q21" s="16">
        <f>'Number by Age'!Q21/'Number by Age'!$V21</f>
        <v>0.008434864104967198</v>
      </c>
      <c r="R21" s="16">
        <f>'Number by Age'!R21/'Number by Age'!$V21</f>
        <v>0.006560449859418931</v>
      </c>
      <c r="S21" s="16">
        <f>'Number by Age'!S21/'Number by Age'!$V21</f>
        <v>0.004686035613870665</v>
      </c>
      <c r="T21" s="16">
        <f>'Number by Age'!T21/'Number by Age'!$V21</f>
        <v>0.007497656982193065</v>
      </c>
      <c r="U21" s="16">
        <f>'Number by Age'!U21/'Number by Age'!$V21</f>
        <v>0.004686035613870665</v>
      </c>
      <c r="V21" s="16">
        <f>'Number by Age'!V21/'Number by Age'!$V21</f>
        <v>1</v>
      </c>
    </row>
    <row r="22" spans="1:22" ht="15.75">
      <c r="A22" t="str">
        <f>'Number by Age'!A22</f>
        <v>Wayzata</v>
      </c>
      <c r="B22" s="10">
        <f>'Number by Age'!B22</f>
        <v>284</v>
      </c>
      <c r="C22" s="15">
        <f>'Number by Age'!C22/'Number by Age'!$V22</f>
        <v>0.13205128205128205</v>
      </c>
      <c r="D22" s="15">
        <f>'Number by Age'!D22/'Number by Age'!$V22</f>
        <v>0.11666666666666667</v>
      </c>
      <c r="E22" s="15">
        <f>'Number by Age'!E22/'Number by Age'!$V22</f>
        <v>0.11538461538461539</v>
      </c>
      <c r="F22" s="15">
        <f>'Number by Age'!F22/'Number by Age'!$V22</f>
        <v>0.06794871794871794</v>
      </c>
      <c r="G22" s="15">
        <f>'Number by Age'!G22/'Number by Age'!$V22</f>
        <v>0.02435897435897436</v>
      </c>
      <c r="H22" s="15">
        <f>'Number by Age'!H22/'Number by Age'!$V22</f>
        <v>0.07948717948717948</v>
      </c>
      <c r="I22" s="15">
        <f>'Number by Age'!I22/'Number by Age'!$V22</f>
        <v>0.07179487179487179</v>
      </c>
      <c r="J22" s="15">
        <f>'Number by Age'!J22/'Number by Age'!$V22</f>
        <v>0.08974358974358974</v>
      </c>
      <c r="K22" s="15">
        <f>'Number by Age'!K22/'Number by Age'!$V22</f>
        <v>0.08205128205128205</v>
      </c>
      <c r="L22" s="15">
        <f>'Number by Age'!L22/'Number by Age'!$V22</f>
        <v>0.07435897435897436</v>
      </c>
      <c r="M22" s="15">
        <f>'Number by Age'!M22/'Number by Age'!$V22</f>
        <v>0.05384615384615385</v>
      </c>
      <c r="N22" s="15">
        <f>'Number by Age'!N22/'Number by Age'!$V22</f>
        <v>0.04230769230769231</v>
      </c>
      <c r="O22" s="15">
        <f>'Number by Age'!O22/'Number by Age'!$V22</f>
        <v>0.020512820512820513</v>
      </c>
      <c r="P22" s="15">
        <f>'Number by Age'!P22/'Number by Age'!$V22</f>
        <v>0.00641025641025641</v>
      </c>
      <c r="Q22" s="15">
        <f>'Number by Age'!Q22/'Number by Age'!$V22</f>
        <v>0.011538461538461539</v>
      </c>
      <c r="R22" s="15">
        <f>'Number by Age'!R22/'Number by Age'!$V22</f>
        <v>0.00641025641025641</v>
      </c>
      <c r="S22" s="15">
        <f>'Number by Age'!S22/'Number by Age'!$V22</f>
        <v>0.0038461538461538464</v>
      </c>
      <c r="T22" s="15">
        <f>'Number by Age'!T22/'Number by Age'!$V22</f>
        <v>0.001282051282051282</v>
      </c>
      <c r="U22" s="15">
        <f>'Number by Age'!U22/'Number by Age'!$V22</f>
        <v>0</v>
      </c>
      <c r="V22" s="15">
        <f>'Number by Age'!V22/'Number by Age'!$V22</f>
        <v>1</v>
      </c>
    </row>
    <row r="23" spans="1:22" ht="15.75">
      <c r="A23" s="4" t="str">
        <f>'Number by Age'!A23</f>
        <v>Brooklyn Center</v>
      </c>
      <c r="B23" s="17">
        <f>'Number by Age'!B23</f>
        <v>286</v>
      </c>
      <c r="C23" s="16">
        <f>'Number by Age'!C23/'Number by Age'!$V23</f>
        <v>0.12949640287769784</v>
      </c>
      <c r="D23" s="16">
        <f>'Number by Age'!D23/'Number by Age'!$V23</f>
        <v>0.12949640287769784</v>
      </c>
      <c r="E23" s="16">
        <f>'Number by Age'!E23/'Number by Age'!$V23</f>
        <v>0.07553956834532374</v>
      </c>
      <c r="F23" s="16">
        <f>'Number by Age'!F23/'Number by Age'!$V23</f>
        <v>0.046762589928057555</v>
      </c>
      <c r="G23" s="16">
        <f>'Number by Age'!G23/'Number by Age'!$V23</f>
        <v>0.03597122302158273</v>
      </c>
      <c r="H23" s="16">
        <f>'Number by Age'!H23/'Number by Age'!$V23</f>
        <v>0.12589928057553956</v>
      </c>
      <c r="I23" s="16">
        <f>'Number by Age'!I23/'Number by Age'!$V23</f>
        <v>0.09712230215827339</v>
      </c>
      <c r="J23" s="16">
        <f>'Number by Age'!J23/'Number by Age'!$V23</f>
        <v>0.08633093525179857</v>
      </c>
      <c r="K23" s="16">
        <f>'Number by Age'!K23/'Number by Age'!$V23</f>
        <v>0.08633093525179857</v>
      </c>
      <c r="L23" s="16">
        <f>'Number by Age'!L23/'Number by Age'!$V23</f>
        <v>0.06115107913669065</v>
      </c>
      <c r="M23" s="16">
        <f>'Number by Age'!M23/'Number by Age'!$V23</f>
        <v>0.039568345323741004</v>
      </c>
      <c r="N23" s="16">
        <f>'Number by Age'!N23/'Number by Age'!$V23</f>
        <v>0.025179856115107913</v>
      </c>
      <c r="O23" s="16">
        <f>'Number by Age'!O23/'Number by Age'!$V23</f>
        <v>0.014388489208633094</v>
      </c>
      <c r="P23" s="16">
        <f>'Number by Age'!P23/'Number by Age'!$V23</f>
        <v>0.0035971223021582736</v>
      </c>
      <c r="Q23" s="16">
        <f>'Number by Age'!Q23/'Number by Age'!$V23</f>
        <v>0.007194244604316547</v>
      </c>
      <c r="R23" s="16">
        <f>'Number by Age'!R23/'Number by Age'!$V23</f>
        <v>0.02158273381294964</v>
      </c>
      <c r="S23" s="16">
        <f>'Number by Age'!S23/'Number by Age'!$V23</f>
        <v>0.007194244604316547</v>
      </c>
      <c r="T23" s="16">
        <f>'Number by Age'!T23/'Number by Age'!$V23</f>
        <v>0.007194244604316547</v>
      </c>
      <c r="U23" s="16">
        <f>'Number by Age'!U23/'Number by Age'!$V23</f>
        <v>0</v>
      </c>
      <c r="V23" s="16">
        <f>'Number by Age'!V23/'Number by Age'!$V23</f>
        <v>1</v>
      </c>
    </row>
    <row r="24" spans="1:22" ht="15.75">
      <c r="A24" t="str">
        <f>'Number by Age'!A24</f>
        <v>Elk River</v>
      </c>
      <c r="B24" s="10">
        <f>'Number by Age'!B24</f>
        <v>728</v>
      </c>
      <c r="C24" s="15">
        <f>'Number by Age'!C24/'Number by Age'!$V24</f>
        <v>0.20754716981132076</v>
      </c>
      <c r="D24" s="15">
        <f>'Number by Age'!D24/'Number by Age'!$V24</f>
        <v>0.1320754716981132</v>
      </c>
      <c r="E24" s="15">
        <f>'Number by Age'!E24/'Number by Age'!$V24</f>
        <v>0.09433962264150944</v>
      </c>
      <c r="F24" s="15">
        <f>'Number by Age'!F24/'Number by Age'!$V24</f>
        <v>0.05660377358490566</v>
      </c>
      <c r="G24" s="15">
        <f>'Number by Age'!G24/'Number by Age'!$V24</f>
        <v>0.018867924528301886</v>
      </c>
      <c r="H24" s="15">
        <f>'Number by Age'!H24/'Number by Age'!$V24</f>
        <v>0.07547169811320754</v>
      </c>
      <c r="I24" s="15">
        <f>'Number by Age'!I24/'Number by Age'!$V24</f>
        <v>0.1320754716981132</v>
      </c>
      <c r="J24" s="15">
        <f>'Number by Age'!J24/'Number by Age'!$V24</f>
        <v>0.11320754716981132</v>
      </c>
      <c r="K24" s="15">
        <f>'Number by Age'!K24/'Number by Age'!$V24</f>
        <v>0.05660377358490566</v>
      </c>
      <c r="L24" s="15">
        <f>'Number by Age'!L24/'Number by Age'!$V24</f>
        <v>0.018867924528301886</v>
      </c>
      <c r="M24" s="15">
        <f>'Number by Age'!M24/'Number by Age'!$V24</f>
        <v>0.018867924528301886</v>
      </c>
      <c r="N24" s="15">
        <f>'Number by Age'!N24/'Number by Age'!$V24</f>
        <v>0.03773584905660377</v>
      </c>
      <c r="O24" s="15">
        <f>'Number by Age'!O24/'Number by Age'!$V24</f>
        <v>0.03773584905660377</v>
      </c>
      <c r="P24" s="15">
        <f>'Number by Age'!P24/'Number by Age'!$V24</f>
        <v>0</v>
      </c>
      <c r="Q24" s="15">
        <f>'Number by Age'!Q24/'Number by Age'!$V24</f>
        <v>0</v>
      </c>
      <c r="R24" s="15">
        <f>'Number by Age'!R24/'Number by Age'!$V24</f>
        <v>0</v>
      </c>
      <c r="S24" s="15">
        <f>'Number by Age'!S24/'Number by Age'!$V24</f>
        <v>0</v>
      </c>
      <c r="T24" s="15">
        <f>'Number by Age'!T24/'Number by Age'!$V24</f>
        <v>0</v>
      </c>
      <c r="U24" s="15">
        <f>'Number by Age'!U24/'Number by Age'!$V24</f>
        <v>0</v>
      </c>
      <c r="V24" s="15">
        <f>'Number by Age'!V24/'Number by Age'!$V24</f>
        <v>1</v>
      </c>
    </row>
    <row r="25" spans="1:22" ht="15.75">
      <c r="A25" s="4" t="str">
        <f>'Number by Age'!A25</f>
        <v>Buffalo</v>
      </c>
      <c r="B25" s="17">
        <f>'Number by Age'!B25</f>
        <v>877</v>
      </c>
      <c r="C25" s="16">
        <f>'Number by Age'!C25/'Number by Age'!$V25</f>
        <v>0.2</v>
      </c>
      <c r="D25" s="16">
        <f>'Number by Age'!D25/'Number by Age'!$V25</f>
        <v>0.08</v>
      </c>
      <c r="E25" s="16">
        <f>'Number by Age'!E25/'Number by Age'!$V25</f>
        <v>0.08</v>
      </c>
      <c r="F25" s="16">
        <f>'Number by Age'!F25/'Number by Age'!$V25</f>
        <v>0</v>
      </c>
      <c r="G25" s="16">
        <f>'Number by Age'!G25/'Number by Age'!$V25</f>
        <v>0.08</v>
      </c>
      <c r="H25" s="16">
        <f>'Number by Age'!H25/'Number by Age'!$V25</f>
        <v>0.12</v>
      </c>
      <c r="I25" s="16">
        <f>'Number by Age'!I25/'Number by Age'!$V25</f>
        <v>0.08</v>
      </c>
      <c r="J25" s="16">
        <f>'Number by Age'!J25/'Number by Age'!$V25</f>
        <v>0.12</v>
      </c>
      <c r="K25" s="16">
        <f>'Number by Age'!K25/'Number by Age'!$V25</f>
        <v>0.04</v>
      </c>
      <c r="L25" s="16">
        <f>'Number by Age'!L25/'Number by Age'!$V25</f>
        <v>0.08</v>
      </c>
      <c r="M25" s="16">
        <f>'Number by Age'!M25/'Number by Age'!$V25</f>
        <v>0.08</v>
      </c>
      <c r="N25" s="16">
        <f>'Number by Age'!N25/'Number by Age'!$V25</f>
        <v>0</v>
      </c>
      <c r="O25" s="16">
        <f>'Number by Age'!O25/'Number by Age'!$V25</f>
        <v>0</v>
      </c>
      <c r="P25" s="16">
        <f>'Number by Age'!P25/'Number by Age'!$V25</f>
        <v>0.04</v>
      </c>
      <c r="Q25" s="16">
        <f>'Number by Age'!Q25/'Number by Age'!$V25</f>
        <v>0</v>
      </c>
      <c r="R25" s="16">
        <f>'Number by Age'!R25/'Number by Age'!$V25</f>
        <v>0</v>
      </c>
      <c r="S25" s="16">
        <f>'Number by Age'!S25/'Number by Age'!$V25</f>
        <v>0</v>
      </c>
      <c r="T25" s="16">
        <f>'Number by Age'!T25/'Number by Age'!$V25</f>
        <v>0</v>
      </c>
      <c r="U25" s="16">
        <f>'Number by Age'!U25/'Number by Age'!$V25</f>
        <v>0</v>
      </c>
      <c r="V25" s="16">
        <f>'Number by Age'!V25/'Number by Age'!$V25</f>
        <v>1</v>
      </c>
    </row>
    <row r="26" spans="1:22" ht="15.75">
      <c r="A26" t="str">
        <f>'Number by Age'!A26</f>
        <v>Delano</v>
      </c>
      <c r="B26" s="10">
        <f>'Number by Age'!B26</f>
        <v>879</v>
      </c>
      <c r="C26" s="15">
        <f>'Number by Age'!C26/'Number by Age'!$V26</f>
        <v>0.15384615384615385</v>
      </c>
      <c r="D26" s="15">
        <f>'Number by Age'!D26/'Number by Age'!$V26</f>
        <v>0.23076923076923078</v>
      </c>
      <c r="E26" s="15">
        <f>'Number by Age'!E26/'Number by Age'!$V26</f>
        <v>0.15384615384615385</v>
      </c>
      <c r="F26" s="15">
        <f>'Number by Age'!F26/'Number by Age'!$V26</f>
        <v>0.07692307692307693</v>
      </c>
      <c r="G26" s="15">
        <f>'Number by Age'!G26/'Number by Age'!$V26</f>
        <v>0</v>
      </c>
      <c r="H26" s="15">
        <f>'Number by Age'!H26/'Number by Age'!$V26</f>
        <v>0</v>
      </c>
      <c r="I26" s="15">
        <f>'Number by Age'!I26/'Number by Age'!$V26</f>
        <v>0</v>
      </c>
      <c r="J26" s="15">
        <f>'Number by Age'!J26/'Number by Age'!$V26</f>
        <v>0.15384615384615385</v>
      </c>
      <c r="K26" s="15">
        <f>'Number by Age'!K26/'Number by Age'!$V26</f>
        <v>0.15384615384615385</v>
      </c>
      <c r="L26" s="15">
        <f>'Number by Age'!L26/'Number by Age'!$V26</f>
        <v>0.07692307692307693</v>
      </c>
      <c r="M26" s="15">
        <f>'Number by Age'!M26/'Number by Age'!$V26</f>
        <v>0</v>
      </c>
      <c r="N26" s="15">
        <f>'Number by Age'!N26/'Number by Age'!$V26</f>
        <v>0</v>
      </c>
      <c r="O26" s="15">
        <f>'Number by Age'!O26/'Number by Age'!$V26</f>
        <v>0</v>
      </c>
      <c r="P26" s="15">
        <f>'Number by Age'!P26/'Number by Age'!$V26</f>
        <v>0</v>
      </c>
      <c r="Q26" s="15">
        <f>'Number by Age'!Q26/'Number by Age'!$V26</f>
        <v>0</v>
      </c>
      <c r="R26" s="15">
        <f>'Number by Age'!R26/'Number by Age'!$V26</f>
        <v>0</v>
      </c>
      <c r="S26" s="15">
        <f>'Number by Age'!S26/'Number by Age'!$V26</f>
        <v>0</v>
      </c>
      <c r="T26" s="15">
        <f>'Number by Age'!T26/'Number by Age'!$V26</f>
        <v>0</v>
      </c>
      <c r="U26" s="15">
        <f>'Number by Age'!U26/'Number by Age'!$V26</f>
        <v>0</v>
      </c>
      <c r="V26" s="15">
        <f>'Number by Age'!V26/'Number by Age'!$V26</f>
        <v>1</v>
      </c>
    </row>
    <row r="27" spans="1:22" ht="15.75">
      <c r="A27" s="4" t="str">
        <f>'Number by Age'!A27</f>
        <v>Rockford</v>
      </c>
      <c r="B27" s="17">
        <f>'Number by Age'!B27</f>
        <v>883</v>
      </c>
      <c r="C27" s="16">
        <f>'Number by Age'!C27/'Number by Age'!$V27</f>
        <v>0.10638297872340426</v>
      </c>
      <c r="D27" s="16">
        <f>'Number by Age'!D27/'Number by Age'!$V27</f>
        <v>0.0851063829787234</v>
      </c>
      <c r="E27" s="16">
        <f>'Number by Age'!E27/'Number by Age'!$V27</f>
        <v>0.10638297872340426</v>
      </c>
      <c r="F27" s="16">
        <f>'Number by Age'!F27/'Number by Age'!$V27</f>
        <v>0.0425531914893617</v>
      </c>
      <c r="G27" s="16">
        <f>'Number by Age'!G27/'Number by Age'!$V27</f>
        <v>0.06382978723404255</v>
      </c>
      <c r="H27" s="16">
        <f>'Number by Age'!H27/'Number by Age'!$V27</f>
        <v>0.0851063829787234</v>
      </c>
      <c r="I27" s="16">
        <f>'Number by Age'!I27/'Number by Age'!$V27</f>
        <v>0.06382978723404255</v>
      </c>
      <c r="J27" s="16">
        <f>'Number by Age'!J27/'Number by Age'!$V27</f>
        <v>0.1276595744680851</v>
      </c>
      <c r="K27" s="16">
        <f>'Number by Age'!K27/'Number by Age'!$V27</f>
        <v>0.06382978723404255</v>
      </c>
      <c r="L27" s="16">
        <f>'Number by Age'!L27/'Number by Age'!$V27</f>
        <v>0.0425531914893617</v>
      </c>
      <c r="M27" s="16">
        <f>'Number by Age'!M27/'Number by Age'!$V27</f>
        <v>0.10638297872340426</v>
      </c>
      <c r="N27" s="16">
        <f>'Number by Age'!N27/'Number by Age'!$V27</f>
        <v>0.02127659574468085</v>
      </c>
      <c r="O27" s="16">
        <f>'Number by Age'!O27/'Number by Age'!$V27</f>
        <v>0.02127659574468085</v>
      </c>
      <c r="P27" s="16">
        <f>'Number by Age'!P27/'Number by Age'!$V27</f>
        <v>0.06382978723404255</v>
      </c>
      <c r="Q27" s="16">
        <f>'Number by Age'!Q27/'Number by Age'!$V27</f>
        <v>0</v>
      </c>
      <c r="R27" s="16">
        <f>'Number by Age'!R27/'Number by Age'!$V27</f>
        <v>0</v>
      </c>
      <c r="S27" s="16">
        <f>'Number by Age'!S27/'Number by Age'!$V27</f>
        <v>0</v>
      </c>
      <c r="T27" s="16">
        <f>'Number by Age'!T27/'Number by Age'!$V27</f>
        <v>0</v>
      </c>
      <c r="U27" s="16">
        <f>'Number by Age'!U27/'Number by Age'!$V27</f>
        <v>0</v>
      </c>
      <c r="V27" s="16">
        <f>'Number by Age'!V27/'Number by Age'!$V27</f>
        <v>1</v>
      </c>
    </row>
    <row r="28" spans="1:22" ht="15.75">
      <c r="A28" t="str">
        <f>'Number by Age'!A28</f>
        <v>Ft. Snelling Area</v>
      </c>
      <c r="B28" s="10" t="str">
        <f>'Number by Age'!B28</f>
        <v>--</v>
      </c>
      <c r="C28" s="15">
        <f>'Number by Age'!C28/'Number by Age'!$V28</f>
        <v>0</v>
      </c>
      <c r="D28" s="15">
        <f>'Number by Age'!D28/'Number by Age'!$V28</f>
        <v>0</v>
      </c>
      <c r="E28" s="15">
        <f>'Number by Age'!E28/'Number by Age'!$V28</f>
        <v>0</v>
      </c>
      <c r="F28" s="15">
        <f>'Number by Age'!F28/'Number by Age'!$V28</f>
        <v>0</v>
      </c>
      <c r="G28" s="15">
        <f>'Number by Age'!G28/'Number by Age'!$V28</f>
        <v>0</v>
      </c>
      <c r="H28" s="15">
        <f>'Number by Age'!H28/'Number by Age'!$V28</f>
        <v>0</v>
      </c>
      <c r="I28" s="15">
        <f>'Number by Age'!I28/'Number by Age'!$V28</f>
        <v>0</v>
      </c>
      <c r="J28" s="15">
        <f>'Number by Age'!J28/'Number by Age'!$V28</f>
        <v>0</v>
      </c>
      <c r="K28" s="15">
        <f>'Number by Age'!K28/'Number by Age'!$V28</f>
        <v>0</v>
      </c>
      <c r="L28" s="15">
        <f>'Number by Age'!L28/'Number by Age'!$V28</f>
        <v>0</v>
      </c>
      <c r="M28" s="15">
        <f>'Number by Age'!M28/'Number by Age'!$V28</f>
        <v>0</v>
      </c>
      <c r="N28" s="15">
        <f>'Number by Age'!N28/'Number by Age'!$V28</f>
        <v>0.5</v>
      </c>
      <c r="O28" s="15">
        <f>'Number by Age'!O28/'Number by Age'!$V28</f>
        <v>0</v>
      </c>
      <c r="P28" s="15">
        <f>'Number by Age'!P28/'Number by Age'!$V28</f>
        <v>0</v>
      </c>
      <c r="Q28" s="15">
        <f>'Number by Age'!Q28/'Number by Age'!$V28</f>
        <v>0</v>
      </c>
      <c r="R28" s="15">
        <f>'Number by Age'!R28/'Number by Age'!$V28</f>
        <v>0</v>
      </c>
      <c r="S28" s="15">
        <f>'Number by Age'!S28/'Number by Age'!$V28</f>
        <v>0</v>
      </c>
      <c r="T28" s="15">
        <f>'Number by Age'!T28/'Number by Age'!$V28</f>
        <v>0.5</v>
      </c>
      <c r="U28" s="15">
        <f>'Number by Age'!U28/'Number by Age'!$V28</f>
        <v>0</v>
      </c>
      <c r="V28" s="15">
        <f>'Number by Age'!V28/'Number by Age'!$V28</f>
        <v>1</v>
      </c>
    </row>
    <row r="29" spans="1:22" ht="15.75">
      <c r="A29" s="20" t="str">
        <f>'Number by Age'!A29</f>
        <v>Hennepin County</v>
      </c>
      <c r="B29" s="22"/>
      <c r="C29" s="23">
        <f>'Number by Age'!C29/'Number by Age'!$V29</f>
        <v>0.12487070578137723</v>
      </c>
      <c r="D29" s="23">
        <f>'Number by Age'!D29/'Number by Age'!$V29</f>
        <v>0.09500649222033936</v>
      </c>
      <c r="E29" s="23">
        <f>'Number by Age'!E29/'Number by Age'!$V29</f>
        <v>0.07097427320143489</v>
      </c>
      <c r="F29" s="23">
        <f>'Number by Age'!F29/'Number by Age'!$V29</f>
        <v>0.04458724883910297</v>
      </c>
      <c r="G29" s="23">
        <f>'Number by Age'!G29/'Number by Age'!$V29</f>
        <v>0.04430115099363983</v>
      </c>
      <c r="H29" s="23">
        <f>'Number by Age'!H29/'Number by Age'!$V29</f>
        <v>0.14751645062611413</v>
      </c>
      <c r="I29" s="23">
        <f>'Number by Age'!I29/'Number by Age'!$V29</f>
        <v>0.14359911089592642</v>
      </c>
      <c r="J29" s="23">
        <f>'Number by Age'!J29/'Number by Age'!$V29</f>
        <v>0.10741873720812518</v>
      </c>
      <c r="K29" s="23">
        <f>'Number by Age'!K29/'Number by Age'!$V29</f>
        <v>0.075485816149123</v>
      </c>
      <c r="L29" s="23">
        <f>'Number by Age'!L29/'Number by Age'!$V29</f>
        <v>0.050067122956050966</v>
      </c>
      <c r="M29" s="23">
        <f>'Number by Age'!M29/'Number by Age'!$V29</f>
        <v>0.033869583397521955</v>
      </c>
      <c r="N29" s="23">
        <f>'Number by Age'!N29/'Number by Age'!$V29</f>
        <v>0.02409824159862673</v>
      </c>
      <c r="O29" s="23">
        <f>'Number by Age'!O29/'Number by Age'!$V29</f>
        <v>0.012918418098989854</v>
      </c>
      <c r="P29" s="23">
        <f>'Number by Age'!P29/'Number by Age'!$V29</f>
        <v>0.00847289773102401</v>
      </c>
      <c r="Q29" s="23">
        <f>'Number by Age'!Q29/'Number by Age'!$V29</f>
        <v>0.006118092387596558</v>
      </c>
      <c r="R29" s="23">
        <f>'Number by Age'!R29/'Number by Age'!$V29</f>
        <v>0.003983362309909989</v>
      </c>
      <c r="S29" s="23">
        <f>'Number by Age'!S29/'Number by Age'!$V29</f>
        <v>0.0031690838266687205</v>
      </c>
      <c r="T29" s="23">
        <f>'Number by Age'!T29/'Number by Age'!$V29</f>
        <v>0.0017385945993529787</v>
      </c>
      <c r="U29" s="23">
        <f>'Number by Age'!U29/'Number by Age'!$V29</f>
        <v>0.0018046171790752437</v>
      </c>
      <c r="V29" s="23">
        <f>'Number by Age'!V29/'Number by Age'!$V29</f>
        <v>1</v>
      </c>
    </row>
    <row r="30" spans="1:22" ht="15.75">
      <c r="A30" t="str">
        <f>'Number by Age'!A30</f>
        <v>Hennepin Suburbs</v>
      </c>
      <c r="C30" s="15">
        <f>'Number by Age'!C30/'Number by Age'!$V30</f>
        <v>0.12715199212985737</v>
      </c>
      <c r="D30" s="15">
        <f>'Number by Age'!D30/'Number by Age'!$V30</f>
        <v>0.10341859321200196</v>
      </c>
      <c r="E30" s="15">
        <f>'Number by Age'!E30/'Number by Age'!$V30</f>
        <v>0.08614117068371864</v>
      </c>
      <c r="F30" s="15">
        <f>'Number by Age'!F30/'Number by Age'!$V30</f>
        <v>0.048942449581898674</v>
      </c>
      <c r="G30" s="15">
        <f>'Number by Age'!G30/'Number by Age'!$V30</f>
        <v>0.03400147565174619</v>
      </c>
      <c r="H30" s="15">
        <f>'Number by Age'!H30/'Number by Age'!$V30</f>
        <v>0.11756025577963601</v>
      </c>
      <c r="I30" s="15">
        <f>'Number by Age'!I30/'Number by Age'!$V30</f>
        <v>0.12413920314805706</v>
      </c>
      <c r="J30" s="15">
        <f>'Number by Age'!J30/'Number by Age'!$V30</f>
        <v>0.1045253320216429</v>
      </c>
      <c r="K30" s="15">
        <f>'Number by Age'!K30/'Number by Age'!$V30</f>
        <v>0.07913182488932612</v>
      </c>
      <c r="L30" s="15">
        <f>'Number by Age'!L30/'Number by Age'!$V30</f>
        <v>0.05791933103787506</v>
      </c>
      <c r="M30" s="15">
        <f>'Number by Age'!M30/'Number by Age'!$V30</f>
        <v>0.039350713231677326</v>
      </c>
      <c r="N30" s="15">
        <f>'Number by Age'!N30/'Number by Age'!$V30</f>
        <v>0.02865223807181505</v>
      </c>
      <c r="O30" s="15">
        <f>'Number by Age'!O30/'Number by Age'!$V30</f>
        <v>0.015924741760944418</v>
      </c>
      <c r="P30" s="15">
        <f>'Number by Age'!P30/'Number by Age'!$V30</f>
        <v>0.011497786522380718</v>
      </c>
      <c r="Q30" s="15">
        <f>'Number by Age'!Q30/'Number by Age'!$V30</f>
        <v>0.008484997540580424</v>
      </c>
      <c r="R30" s="15">
        <f>'Number by Age'!R30/'Number by Age'!$V30</f>
        <v>0.00528775209050664</v>
      </c>
      <c r="S30" s="15">
        <f>'Number by Age'!S30/'Number by Age'!$V30</f>
        <v>0.0038735858337432365</v>
      </c>
      <c r="T30" s="15">
        <f>'Number by Age'!T30/'Number by Age'!$V30</f>
        <v>0.0022134776192818495</v>
      </c>
      <c r="U30" s="15">
        <f>'Number by Age'!U30/'Number by Age'!$V30</f>
        <v>0.0017830791933103787</v>
      </c>
      <c r="V30" s="15">
        <f>'Number by Age'!V30/'Number by Age'!$V30</f>
        <v>1</v>
      </c>
    </row>
    <row r="32" spans="1:14" ht="15.75">
      <c r="A32" s="6"/>
      <c r="C32" s="6" t="str">
        <f>'Number by Age'!C32</f>
        <v>*Note: Only those portions of school districts lying within Hennepin County are totaled in this table.</v>
      </c>
      <c r="N32" s="6" t="str">
        <f>'Number by Age'!N32</f>
        <v>*Note: Only those portions of school districts lying within Hennepin County are totaled in this table.</v>
      </c>
    </row>
    <row r="33" spans="1:14" ht="15.75">
      <c r="A33" s="6"/>
      <c r="C33" s="6" t="s">
        <v>19</v>
      </c>
      <c r="N33" s="6" t="s">
        <v>19</v>
      </c>
    </row>
    <row r="34" spans="1:14" ht="15.75">
      <c r="A34" s="6"/>
      <c r="C34" s="6" t="s">
        <v>106</v>
      </c>
      <c r="N34" s="6" t="s">
        <v>106</v>
      </c>
    </row>
    <row r="35" ht="15.75">
      <c r="C35" s="6"/>
    </row>
  </sheetData>
  <printOptions/>
  <pageMargins left="0.75" right="0.75" top="1" bottom="1" header="0.5" footer="0.5"/>
  <pageSetup fitToWidth="2" fitToHeight="1" horizontalDpi="600" verticalDpi="600" orientation="landscape" scale="78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29"/>
  <sheetViews>
    <sheetView workbookViewId="0" topLeftCell="A1">
      <selection activeCell="A1" sqref="A1"/>
    </sheetView>
  </sheetViews>
  <sheetFormatPr defaultColWidth="9.00390625" defaultRowHeight="15.75"/>
  <cols>
    <col min="1" max="1" width="14.125" style="0" customWidth="1"/>
    <col min="2" max="2" width="17.375" style="0" customWidth="1"/>
    <col min="3" max="48" width="9.625" style="0" customWidth="1"/>
  </cols>
  <sheetData>
    <row r="1" ht="15.75">
      <c r="A1" s="3" t="s">
        <v>70</v>
      </c>
    </row>
    <row r="2" ht="15.75">
      <c r="A2" s="3"/>
    </row>
    <row r="3" spans="3:26" ht="15.75">
      <c r="C3" s="3" t="s">
        <v>67</v>
      </c>
      <c r="Z3" s="3" t="s">
        <v>66</v>
      </c>
    </row>
    <row r="4" spans="1:48" s="8" customFormat="1" ht="15.75">
      <c r="A4" s="2"/>
      <c r="B4" s="2" t="s">
        <v>71</v>
      </c>
      <c r="C4" s="8" t="s">
        <v>20</v>
      </c>
      <c r="D4" s="8" t="s">
        <v>21</v>
      </c>
      <c r="E4" s="8" t="s">
        <v>22</v>
      </c>
      <c r="F4" s="8" t="s">
        <v>23</v>
      </c>
      <c r="G4" s="8" t="s">
        <v>24</v>
      </c>
      <c r="H4" s="8" t="s">
        <v>25</v>
      </c>
      <c r="I4" s="8" t="s">
        <v>26</v>
      </c>
      <c r="J4" s="8" t="s">
        <v>27</v>
      </c>
      <c r="K4" s="8" t="s">
        <v>28</v>
      </c>
      <c r="L4" s="8" t="s">
        <v>29</v>
      </c>
      <c r="M4" s="8" t="s">
        <v>30</v>
      </c>
      <c r="N4" s="8" t="s">
        <v>31</v>
      </c>
      <c r="O4" s="8" t="s">
        <v>32</v>
      </c>
      <c r="P4" s="8" t="s">
        <v>33</v>
      </c>
      <c r="Q4" s="8" t="s">
        <v>34</v>
      </c>
      <c r="R4" s="8" t="s">
        <v>35</v>
      </c>
      <c r="S4" s="8" t="s">
        <v>36</v>
      </c>
      <c r="T4" s="8" t="s">
        <v>37</v>
      </c>
      <c r="U4" s="8" t="s">
        <v>38</v>
      </c>
      <c r="V4" s="8" t="s">
        <v>39</v>
      </c>
      <c r="W4" s="8" t="s">
        <v>40</v>
      </c>
      <c r="X4" s="8" t="s">
        <v>41</v>
      </c>
      <c r="Y4" s="8" t="s">
        <v>42</v>
      </c>
      <c r="Z4" s="8" t="s">
        <v>43</v>
      </c>
      <c r="AA4" s="8" t="s">
        <v>44</v>
      </c>
      <c r="AB4" s="8" t="s">
        <v>45</v>
      </c>
      <c r="AC4" s="8" t="s">
        <v>46</v>
      </c>
      <c r="AD4" s="8" t="s">
        <v>47</v>
      </c>
      <c r="AE4" s="8" t="s">
        <v>48</v>
      </c>
      <c r="AF4" s="8" t="s">
        <v>49</v>
      </c>
      <c r="AG4" s="8" t="s">
        <v>50</v>
      </c>
      <c r="AH4" s="8" t="s">
        <v>51</v>
      </c>
      <c r="AI4" s="8" t="s">
        <v>52</v>
      </c>
      <c r="AJ4" s="8" t="s">
        <v>53</v>
      </c>
      <c r="AK4" s="8" t="s">
        <v>54</v>
      </c>
      <c r="AL4" s="8" t="s">
        <v>55</v>
      </c>
      <c r="AM4" s="8" t="s">
        <v>56</v>
      </c>
      <c r="AN4" s="8" t="s">
        <v>57</v>
      </c>
      <c r="AO4" s="8" t="s">
        <v>58</v>
      </c>
      <c r="AP4" s="8" t="s">
        <v>59</v>
      </c>
      <c r="AQ4" s="8" t="s">
        <v>60</v>
      </c>
      <c r="AR4" s="8" t="s">
        <v>61</v>
      </c>
      <c r="AS4" s="8" t="s">
        <v>62</v>
      </c>
      <c r="AT4" s="8" t="s">
        <v>63</v>
      </c>
      <c r="AU4" s="8" t="s">
        <v>64</v>
      </c>
      <c r="AV4" s="8" t="s">
        <v>65</v>
      </c>
    </row>
    <row r="5" spans="2:48" ht="15.75">
      <c r="B5">
        <v>1</v>
      </c>
      <c r="C5">
        <v>1839</v>
      </c>
      <c r="D5">
        <v>1376</v>
      </c>
      <c r="E5">
        <v>998</v>
      </c>
      <c r="F5">
        <v>701</v>
      </c>
      <c r="G5">
        <v>851</v>
      </c>
      <c r="H5">
        <v>557</v>
      </c>
      <c r="I5">
        <v>605</v>
      </c>
      <c r="J5">
        <v>1810</v>
      </c>
      <c r="K5">
        <v>2770</v>
      </c>
      <c r="L5">
        <v>1939</v>
      </c>
      <c r="M5">
        <v>1407</v>
      </c>
      <c r="N5">
        <v>846</v>
      </c>
      <c r="O5">
        <v>564</v>
      </c>
      <c r="P5">
        <v>356</v>
      </c>
      <c r="Q5">
        <v>192</v>
      </c>
      <c r="R5">
        <v>45</v>
      </c>
      <c r="S5">
        <v>62</v>
      </c>
      <c r="T5">
        <v>34</v>
      </c>
      <c r="U5">
        <v>46</v>
      </c>
      <c r="V5">
        <v>55</v>
      </c>
      <c r="W5">
        <v>42</v>
      </c>
      <c r="X5">
        <v>18</v>
      </c>
      <c r="Y5">
        <v>32</v>
      </c>
      <c r="Z5">
        <v>1767</v>
      </c>
      <c r="AA5">
        <v>1259</v>
      </c>
      <c r="AB5">
        <v>826</v>
      </c>
      <c r="AC5">
        <v>529</v>
      </c>
      <c r="AD5">
        <v>609</v>
      </c>
      <c r="AE5">
        <v>373</v>
      </c>
      <c r="AF5">
        <v>349</v>
      </c>
      <c r="AG5">
        <v>1097</v>
      </c>
      <c r="AH5">
        <v>1736</v>
      </c>
      <c r="AI5">
        <v>1242</v>
      </c>
      <c r="AJ5">
        <v>736</v>
      </c>
      <c r="AK5">
        <v>487</v>
      </c>
      <c r="AL5">
        <v>335</v>
      </c>
      <c r="AM5">
        <v>273</v>
      </c>
      <c r="AN5">
        <v>136</v>
      </c>
      <c r="AO5">
        <v>41</v>
      </c>
      <c r="AP5">
        <v>50</v>
      </c>
      <c r="AQ5">
        <v>33</v>
      </c>
      <c r="AR5">
        <v>27</v>
      </c>
      <c r="AS5">
        <v>40</v>
      </c>
      <c r="AT5">
        <v>39</v>
      </c>
      <c r="AU5">
        <v>25</v>
      </c>
      <c r="AV5">
        <v>21</v>
      </c>
    </row>
    <row r="6" spans="2:48" ht="15.75">
      <c r="B6">
        <v>11</v>
      </c>
      <c r="C6">
        <v>54</v>
      </c>
      <c r="D6">
        <v>36</v>
      </c>
      <c r="E6">
        <v>41</v>
      </c>
      <c r="F6">
        <v>21</v>
      </c>
      <c r="G6">
        <v>8</v>
      </c>
      <c r="H6">
        <v>10</v>
      </c>
      <c r="I6">
        <v>5</v>
      </c>
      <c r="J6">
        <v>17</v>
      </c>
      <c r="K6">
        <v>34</v>
      </c>
      <c r="L6">
        <v>28</v>
      </c>
      <c r="M6">
        <v>47</v>
      </c>
      <c r="N6">
        <v>15</v>
      </c>
      <c r="O6">
        <v>18</v>
      </c>
      <c r="P6">
        <v>8</v>
      </c>
      <c r="Q6">
        <v>8</v>
      </c>
      <c r="R6">
        <v>1</v>
      </c>
      <c r="S6">
        <v>3</v>
      </c>
      <c r="T6">
        <v>1</v>
      </c>
      <c r="U6">
        <v>2</v>
      </c>
      <c r="V6">
        <v>1</v>
      </c>
      <c r="W6">
        <v>0</v>
      </c>
      <c r="X6">
        <v>0</v>
      </c>
      <c r="Y6">
        <v>0</v>
      </c>
      <c r="Z6">
        <v>45</v>
      </c>
      <c r="AA6">
        <v>52</v>
      </c>
      <c r="AB6">
        <v>37</v>
      </c>
      <c r="AC6">
        <v>22</v>
      </c>
      <c r="AD6">
        <v>19</v>
      </c>
      <c r="AE6">
        <v>5</v>
      </c>
      <c r="AF6">
        <v>0</v>
      </c>
      <c r="AG6">
        <v>15</v>
      </c>
      <c r="AH6">
        <v>39</v>
      </c>
      <c r="AI6">
        <v>32</v>
      </c>
      <c r="AJ6">
        <v>26</v>
      </c>
      <c r="AK6">
        <v>29</v>
      </c>
      <c r="AL6">
        <v>13</v>
      </c>
      <c r="AM6">
        <v>9</v>
      </c>
      <c r="AN6">
        <v>8</v>
      </c>
      <c r="AO6">
        <v>0</v>
      </c>
      <c r="AP6">
        <v>5</v>
      </c>
      <c r="AQ6">
        <v>1</v>
      </c>
      <c r="AR6">
        <v>0</v>
      </c>
      <c r="AS6">
        <v>1</v>
      </c>
      <c r="AT6">
        <v>0</v>
      </c>
      <c r="AU6">
        <v>1</v>
      </c>
      <c r="AV6">
        <v>0</v>
      </c>
    </row>
    <row r="7" spans="2:48" ht="15.75">
      <c r="B7">
        <v>110</v>
      </c>
      <c r="C7">
        <v>5</v>
      </c>
      <c r="D7">
        <v>1</v>
      </c>
      <c r="E7">
        <v>4</v>
      </c>
      <c r="F7">
        <v>0</v>
      </c>
      <c r="G7">
        <v>0</v>
      </c>
      <c r="H7">
        <v>0</v>
      </c>
      <c r="I7">
        <v>1</v>
      </c>
      <c r="J7">
        <v>1</v>
      </c>
      <c r="K7">
        <v>1</v>
      </c>
      <c r="L7">
        <v>2</v>
      </c>
      <c r="M7">
        <v>1</v>
      </c>
      <c r="N7">
        <v>0</v>
      </c>
      <c r="O7">
        <v>1</v>
      </c>
      <c r="P7">
        <v>1</v>
      </c>
      <c r="Q7">
        <v>1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4</v>
      </c>
      <c r="AA7">
        <v>1</v>
      </c>
      <c r="AB7">
        <v>1</v>
      </c>
      <c r="AC7">
        <v>0</v>
      </c>
      <c r="AD7">
        <v>0</v>
      </c>
      <c r="AE7">
        <v>0</v>
      </c>
      <c r="AF7">
        <v>2</v>
      </c>
      <c r="AG7">
        <v>0</v>
      </c>
      <c r="AH7">
        <v>2</v>
      </c>
      <c r="AI7">
        <v>3</v>
      </c>
      <c r="AJ7">
        <v>1</v>
      </c>
      <c r="AK7">
        <v>1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</row>
    <row r="8" spans="2:48" ht="15.75">
      <c r="B8">
        <v>111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1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1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1</v>
      </c>
      <c r="AL8">
        <v>1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</row>
    <row r="9" spans="2:48" ht="15.75">
      <c r="B9">
        <v>270</v>
      </c>
      <c r="C9">
        <v>124</v>
      </c>
      <c r="D9">
        <v>82</v>
      </c>
      <c r="E9">
        <v>83</v>
      </c>
      <c r="F9">
        <v>48</v>
      </c>
      <c r="G9">
        <v>43</v>
      </c>
      <c r="H9">
        <v>31</v>
      </c>
      <c r="I9">
        <v>20</v>
      </c>
      <c r="J9">
        <v>82</v>
      </c>
      <c r="K9">
        <v>135</v>
      </c>
      <c r="L9">
        <v>125</v>
      </c>
      <c r="M9">
        <v>67</v>
      </c>
      <c r="N9">
        <v>44</v>
      </c>
      <c r="O9">
        <v>24</v>
      </c>
      <c r="P9">
        <v>23</v>
      </c>
      <c r="Q9">
        <v>19</v>
      </c>
      <c r="R9">
        <v>3</v>
      </c>
      <c r="S9">
        <v>8</v>
      </c>
      <c r="T9">
        <v>7</v>
      </c>
      <c r="U9">
        <v>3</v>
      </c>
      <c r="V9">
        <v>7</v>
      </c>
      <c r="W9">
        <v>3</v>
      </c>
      <c r="X9">
        <v>0</v>
      </c>
      <c r="Y9">
        <v>0</v>
      </c>
      <c r="Z9">
        <v>110</v>
      </c>
      <c r="AA9">
        <v>96</v>
      </c>
      <c r="AB9">
        <v>70</v>
      </c>
      <c r="AC9">
        <v>45</v>
      </c>
      <c r="AD9">
        <v>25</v>
      </c>
      <c r="AE9">
        <v>19</v>
      </c>
      <c r="AF9">
        <v>16</v>
      </c>
      <c r="AG9">
        <v>59</v>
      </c>
      <c r="AH9">
        <v>121</v>
      </c>
      <c r="AI9">
        <v>93</v>
      </c>
      <c r="AJ9">
        <v>60</v>
      </c>
      <c r="AK9">
        <v>52</v>
      </c>
      <c r="AL9">
        <v>28</v>
      </c>
      <c r="AM9">
        <v>24</v>
      </c>
      <c r="AN9">
        <v>18</v>
      </c>
      <c r="AO9">
        <v>7</v>
      </c>
      <c r="AP9">
        <v>11</v>
      </c>
      <c r="AQ9">
        <v>3</v>
      </c>
      <c r="AR9">
        <v>2</v>
      </c>
      <c r="AS9">
        <v>5</v>
      </c>
      <c r="AT9">
        <v>5</v>
      </c>
      <c r="AU9">
        <v>1</v>
      </c>
      <c r="AV9">
        <v>4</v>
      </c>
    </row>
    <row r="10" spans="2:48" ht="15.75">
      <c r="B10">
        <v>271</v>
      </c>
      <c r="C10">
        <v>159</v>
      </c>
      <c r="D10">
        <v>117</v>
      </c>
      <c r="E10">
        <v>83</v>
      </c>
      <c r="F10">
        <v>60</v>
      </c>
      <c r="G10">
        <v>54</v>
      </c>
      <c r="H10">
        <v>31</v>
      </c>
      <c r="I10">
        <v>30</v>
      </c>
      <c r="J10">
        <v>119</v>
      </c>
      <c r="K10">
        <v>183</v>
      </c>
      <c r="L10">
        <v>133</v>
      </c>
      <c r="M10">
        <v>110</v>
      </c>
      <c r="N10">
        <v>64</v>
      </c>
      <c r="O10">
        <v>40</v>
      </c>
      <c r="P10">
        <v>35</v>
      </c>
      <c r="Q10">
        <v>15</v>
      </c>
      <c r="R10">
        <v>8</v>
      </c>
      <c r="S10">
        <v>5</v>
      </c>
      <c r="T10">
        <v>4</v>
      </c>
      <c r="U10">
        <v>9</v>
      </c>
      <c r="V10">
        <v>8</v>
      </c>
      <c r="W10">
        <v>6</v>
      </c>
      <c r="X10">
        <v>1</v>
      </c>
      <c r="Y10">
        <v>1</v>
      </c>
      <c r="Z10">
        <v>121</v>
      </c>
      <c r="AA10">
        <v>103</v>
      </c>
      <c r="AB10">
        <v>89</v>
      </c>
      <c r="AC10">
        <v>44</v>
      </c>
      <c r="AD10">
        <v>26</v>
      </c>
      <c r="AE10">
        <v>31</v>
      </c>
      <c r="AF10">
        <v>15</v>
      </c>
      <c r="AG10">
        <v>76</v>
      </c>
      <c r="AH10">
        <v>141</v>
      </c>
      <c r="AI10">
        <v>101</v>
      </c>
      <c r="AJ10">
        <v>88</v>
      </c>
      <c r="AK10">
        <v>48</v>
      </c>
      <c r="AL10">
        <v>36</v>
      </c>
      <c r="AM10">
        <v>36</v>
      </c>
      <c r="AN10">
        <v>23</v>
      </c>
      <c r="AO10">
        <v>8</v>
      </c>
      <c r="AP10">
        <v>7</v>
      </c>
      <c r="AQ10">
        <v>3</v>
      </c>
      <c r="AR10">
        <v>5</v>
      </c>
      <c r="AS10">
        <v>4</v>
      </c>
      <c r="AT10">
        <v>6</v>
      </c>
      <c r="AU10">
        <v>2</v>
      </c>
      <c r="AV10">
        <v>1</v>
      </c>
    </row>
    <row r="11" spans="2:48" ht="15.75">
      <c r="B11">
        <v>272</v>
      </c>
      <c r="C11">
        <v>35</v>
      </c>
      <c r="D11">
        <v>44</v>
      </c>
      <c r="E11">
        <v>44</v>
      </c>
      <c r="F11">
        <v>14</v>
      </c>
      <c r="G11">
        <v>15</v>
      </c>
      <c r="H11">
        <v>4</v>
      </c>
      <c r="I11">
        <v>6</v>
      </c>
      <c r="J11">
        <v>23</v>
      </c>
      <c r="K11">
        <v>59</v>
      </c>
      <c r="L11">
        <v>37</v>
      </c>
      <c r="M11">
        <v>42</v>
      </c>
      <c r="N11">
        <v>34</v>
      </c>
      <c r="O11">
        <v>12</v>
      </c>
      <c r="P11">
        <v>6</v>
      </c>
      <c r="Q11">
        <v>5</v>
      </c>
      <c r="R11">
        <v>2</v>
      </c>
      <c r="S11">
        <v>2</v>
      </c>
      <c r="T11">
        <v>2</v>
      </c>
      <c r="U11">
        <v>1</v>
      </c>
      <c r="V11">
        <v>2</v>
      </c>
      <c r="W11">
        <v>0</v>
      </c>
      <c r="X11">
        <v>0</v>
      </c>
      <c r="Y11">
        <v>0</v>
      </c>
      <c r="Z11">
        <v>53</v>
      </c>
      <c r="AA11">
        <v>39</v>
      </c>
      <c r="AB11">
        <v>49</v>
      </c>
      <c r="AC11">
        <v>30</v>
      </c>
      <c r="AD11">
        <v>13</v>
      </c>
      <c r="AE11">
        <v>2</v>
      </c>
      <c r="AF11">
        <v>6</v>
      </c>
      <c r="AG11">
        <v>22</v>
      </c>
      <c r="AH11">
        <v>39</v>
      </c>
      <c r="AI11">
        <v>40</v>
      </c>
      <c r="AJ11">
        <v>38</v>
      </c>
      <c r="AK11">
        <v>26</v>
      </c>
      <c r="AL11">
        <v>28</v>
      </c>
      <c r="AM11">
        <v>13</v>
      </c>
      <c r="AN11">
        <v>4</v>
      </c>
      <c r="AO11">
        <v>3</v>
      </c>
      <c r="AP11">
        <v>2</v>
      </c>
      <c r="AQ11">
        <v>4</v>
      </c>
      <c r="AR11">
        <v>1</v>
      </c>
      <c r="AS11">
        <v>1</v>
      </c>
      <c r="AT11">
        <v>1</v>
      </c>
      <c r="AU11">
        <v>1</v>
      </c>
      <c r="AV11">
        <v>0</v>
      </c>
    </row>
    <row r="12" spans="2:48" ht="15.75">
      <c r="B12">
        <v>273</v>
      </c>
      <c r="C12">
        <v>26</v>
      </c>
      <c r="D12">
        <v>25</v>
      </c>
      <c r="E12">
        <v>26</v>
      </c>
      <c r="F12">
        <v>17</v>
      </c>
      <c r="G12">
        <v>8</v>
      </c>
      <c r="H12">
        <v>2</v>
      </c>
      <c r="I12">
        <v>2</v>
      </c>
      <c r="J12">
        <v>2</v>
      </c>
      <c r="K12">
        <v>27</v>
      </c>
      <c r="L12">
        <v>18</v>
      </c>
      <c r="M12">
        <v>20</v>
      </c>
      <c r="N12">
        <v>14</v>
      </c>
      <c r="O12">
        <v>15</v>
      </c>
      <c r="P12">
        <v>5</v>
      </c>
      <c r="Q12">
        <v>3</v>
      </c>
      <c r="R12">
        <v>2</v>
      </c>
      <c r="S12">
        <v>1</v>
      </c>
      <c r="T12">
        <v>1</v>
      </c>
      <c r="U12">
        <v>3</v>
      </c>
      <c r="V12">
        <v>2</v>
      </c>
      <c r="W12">
        <v>1</v>
      </c>
      <c r="X12">
        <v>1</v>
      </c>
      <c r="Y12">
        <v>0</v>
      </c>
      <c r="Z12">
        <v>24</v>
      </c>
      <c r="AA12">
        <v>30</v>
      </c>
      <c r="AB12">
        <v>28</v>
      </c>
      <c r="AC12">
        <v>16</v>
      </c>
      <c r="AD12">
        <v>5</v>
      </c>
      <c r="AE12">
        <v>1</v>
      </c>
      <c r="AF12">
        <v>4</v>
      </c>
      <c r="AG12">
        <v>6</v>
      </c>
      <c r="AH12">
        <v>9</v>
      </c>
      <c r="AI12">
        <v>20</v>
      </c>
      <c r="AJ12">
        <v>15</v>
      </c>
      <c r="AK12">
        <v>15</v>
      </c>
      <c r="AL12">
        <v>15</v>
      </c>
      <c r="AM12">
        <v>14</v>
      </c>
      <c r="AN12">
        <v>2</v>
      </c>
      <c r="AO12">
        <v>2</v>
      </c>
      <c r="AP12">
        <v>1</v>
      </c>
      <c r="AQ12">
        <v>1</v>
      </c>
      <c r="AR12">
        <v>3</v>
      </c>
      <c r="AS12">
        <v>4</v>
      </c>
      <c r="AT12">
        <v>2</v>
      </c>
      <c r="AU12">
        <v>3</v>
      </c>
      <c r="AV12">
        <v>1</v>
      </c>
    </row>
    <row r="13" spans="2:48" ht="15.75">
      <c r="B13">
        <v>276</v>
      </c>
      <c r="C13">
        <v>23</v>
      </c>
      <c r="D13">
        <v>27</v>
      </c>
      <c r="E13">
        <v>18</v>
      </c>
      <c r="F13">
        <v>14</v>
      </c>
      <c r="G13">
        <v>12</v>
      </c>
      <c r="H13">
        <v>2</v>
      </c>
      <c r="I13">
        <v>3</v>
      </c>
      <c r="J13">
        <v>17</v>
      </c>
      <c r="K13">
        <v>10</v>
      </c>
      <c r="L13">
        <v>20</v>
      </c>
      <c r="M13">
        <v>17</v>
      </c>
      <c r="N13">
        <v>19</v>
      </c>
      <c r="O13">
        <v>10</v>
      </c>
      <c r="P13">
        <v>11</v>
      </c>
      <c r="Q13">
        <v>1</v>
      </c>
      <c r="R13">
        <v>1</v>
      </c>
      <c r="S13">
        <v>2</v>
      </c>
      <c r="T13">
        <v>0</v>
      </c>
      <c r="U13">
        <v>0</v>
      </c>
      <c r="V13">
        <v>1</v>
      </c>
      <c r="W13">
        <v>0</v>
      </c>
      <c r="X13">
        <v>0</v>
      </c>
      <c r="Y13">
        <v>0</v>
      </c>
      <c r="Z13">
        <v>22</v>
      </c>
      <c r="AA13">
        <v>24</v>
      </c>
      <c r="AB13">
        <v>24</v>
      </c>
      <c r="AC13">
        <v>10</v>
      </c>
      <c r="AD13">
        <v>6</v>
      </c>
      <c r="AE13">
        <v>3</v>
      </c>
      <c r="AF13">
        <v>5</v>
      </c>
      <c r="AG13">
        <v>9</v>
      </c>
      <c r="AH13">
        <v>13</v>
      </c>
      <c r="AI13">
        <v>21</v>
      </c>
      <c r="AJ13">
        <v>13</v>
      </c>
      <c r="AK13">
        <v>13</v>
      </c>
      <c r="AL13">
        <v>11</v>
      </c>
      <c r="AM13">
        <v>8</v>
      </c>
      <c r="AN13">
        <v>5</v>
      </c>
      <c r="AO13">
        <v>4</v>
      </c>
      <c r="AP13">
        <v>1</v>
      </c>
      <c r="AQ13">
        <v>1</v>
      </c>
      <c r="AR13">
        <v>1</v>
      </c>
      <c r="AS13">
        <v>2</v>
      </c>
      <c r="AT13">
        <v>1</v>
      </c>
      <c r="AU13">
        <v>0</v>
      </c>
      <c r="AV13">
        <v>0</v>
      </c>
    </row>
    <row r="14" spans="2:48" ht="15.75">
      <c r="B14">
        <v>277</v>
      </c>
      <c r="C14">
        <v>9</v>
      </c>
      <c r="D14">
        <v>11</v>
      </c>
      <c r="E14">
        <v>5</v>
      </c>
      <c r="F14">
        <v>2</v>
      </c>
      <c r="G14">
        <v>1</v>
      </c>
      <c r="H14">
        <v>3</v>
      </c>
      <c r="I14">
        <v>2</v>
      </c>
      <c r="J14">
        <v>2</v>
      </c>
      <c r="K14">
        <v>5</v>
      </c>
      <c r="L14">
        <v>5</v>
      </c>
      <c r="M14">
        <v>7</v>
      </c>
      <c r="N14">
        <v>5</v>
      </c>
      <c r="O14">
        <v>4</v>
      </c>
      <c r="P14">
        <v>2</v>
      </c>
      <c r="Q14">
        <v>3</v>
      </c>
      <c r="R14">
        <v>1</v>
      </c>
      <c r="S14">
        <v>1</v>
      </c>
      <c r="T14">
        <v>0</v>
      </c>
      <c r="U14">
        <v>1</v>
      </c>
      <c r="V14">
        <v>0</v>
      </c>
      <c r="W14">
        <v>0</v>
      </c>
      <c r="X14">
        <v>2</v>
      </c>
      <c r="Y14">
        <v>0</v>
      </c>
      <c r="Z14">
        <v>10</v>
      </c>
      <c r="AA14">
        <v>9</v>
      </c>
      <c r="AB14">
        <v>9</v>
      </c>
      <c r="AC14">
        <v>4</v>
      </c>
      <c r="AD14">
        <v>0</v>
      </c>
      <c r="AE14">
        <v>1</v>
      </c>
      <c r="AF14">
        <v>0</v>
      </c>
      <c r="AG14">
        <v>5</v>
      </c>
      <c r="AH14">
        <v>10</v>
      </c>
      <c r="AI14">
        <v>8</v>
      </c>
      <c r="AJ14">
        <v>7</v>
      </c>
      <c r="AK14">
        <v>11</v>
      </c>
      <c r="AL14">
        <v>7</v>
      </c>
      <c r="AM14">
        <v>2</v>
      </c>
      <c r="AN14">
        <v>1</v>
      </c>
      <c r="AO14">
        <v>1</v>
      </c>
      <c r="AP14">
        <v>1</v>
      </c>
      <c r="AQ14">
        <v>0</v>
      </c>
      <c r="AR14">
        <v>0</v>
      </c>
      <c r="AS14">
        <v>0</v>
      </c>
      <c r="AT14">
        <v>0</v>
      </c>
      <c r="AU14">
        <v>1</v>
      </c>
      <c r="AV14">
        <v>0</v>
      </c>
    </row>
    <row r="15" spans="2:48" ht="15.75">
      <c r="B15">
        <v>278</v>
      </c>
      <c r="C15">
        <v>7</v>
      </c>
      <c r="D15">
        <v>11</v>
      </c>
      <c r="E15">
        <v>10</v>
      </c>
      <c r="F15">
        <v>3</v>
      </c>
      <c r="G15">
        <v>1</v>
      </c>
      <c r="H15">
        <v>1</v>
      </c>
      <c r="I15">
        <v>3</v>
      </c>
      <c r="J15">
        <v>3</v>
      </c>
      <c r="K15">
        <v>4</v>
      </c>
      <c r="L15">
        <v>6</v>
      </c>
      <c r="M15">
        <v>1</v>
      </c>
      <c r="N15">
        <v>3</v>
      </c>
      <c r="O15">
        <v>6</v>
      </c>
      <c r="P15">
        <v>1</v>
      </c>
      <c r="Q15">
        <v>1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8</v>
      </c>
      <c r="AA15">
        <v>4</v>
      </c>
      <c r="AB15">
        <v>11</v>
      </c>
      <c r="AC15">
        <v>4</v>
      </c>
      <c r="AD15">
        <v>1</v>
      </c>
      <c r="AE15">
        <v>0</v>
      </c>
      <c r="AF15">
        <v>1</v>
      </c>
      <c r="AG15">
        <v>3</v>
      </c>
      <c r="AH15">
        <v>5</v>
      </c>
      <c r="AI15">
        <v>4</v>
      </c>
      <c r="AJ15">
        <v>3</v>
      </c>
      <c r="AK15">
        <v>8</v>
      </c>
      <c r="AL15">
        <v>3</v>
      </c>
      <c r="AM15">
        <v>3</v>
      </c>
      <c r="AN15">
        <v>0</v>
      </c>
      <c r="AO15">
        <v>2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</row>
    <row r="16" spans="2:48" ht="15.75">
      <c r="B16">
        <v>279</v>
      </c>
      <c r="C16">
        <v>149</v>
      </c>
      <c r="D16">
        <v>124</v>
      </c>
      <c r="E16">
        <v>97</v>
      </c>
      <c r="F16">
        <v>65</v>
      </c>
      <c r="G16">
        <v>38</v>
      </c>
      <c r="H16">
        <v>26</v>
      </c>
      <c r="I16">
        <v>27</v>
      </c>
      <c r="J16">
        <v>72</v>
      </c>
      <c r="K16">
        <v>141</v>
      </c>
      <c r="L16">
        <v>121</v>
      </c>
      <c r="M16">
        <v>107</v>
      </c>
      <c r="N16">
        <v>84</v>
      </c>
      <c r="O16">
        <v>63</v>
      </c>
      <c r="P16">
        <v>36</v>
      </c>
      <c r="Q16">
        <v>17</v>
      </c>
      <c r="R16">
        <v>5</v>
      </c>
      <c r="S16">
        <v>6</v>
      </c>
      <c r="T16">
        <v>4</v>
      </c>
      <c r="U16">
        <v>5</v>
      </c>
      <c r="V16">
        <v>6</v>
      </c>
      <c r="W16">
        <v>3</v>
      </c>
      <c r="X16">
        <v>1</v>
      </c>
      <c r="Y16">
        <v>0</v>
      </c>
      <c r="Z16">
        <v>145</v>
      </c>
      <c r="AA16">
        <v>119</v>
      </c>
      <c r="AB16">
        <v>106</v>
      </c>
      <c r="AC16">
        <v>66</v>
      </c>
      <c r="AD16">
        <v>39</v>
      </c>
      <c r="AE16">
        <v>21</v>
      </c>
      <c r="AF16">
        <v>28</v>
      </c>
      <c r="AG16">
        <v>65</v>
      </c>
      <c r="AH16">
        <v>118</v>
      </c>
      <c r="AI16">
        <v>115</v>
      </c>
      <c r="AJ16">
        <v>83</v>
      </c>
      <c r="AK16">
        <v>77</v>
      </c>
      <c r="AL16">
        <v>40</v>
      </c>
      <c r="AM16">
        <v>31</v>
      </c>
      <c r="AN16">
        <v>21</v>
      </c>
      <c r="AO16">
        <v>9</v>
      </c>
      <c r="AP16">
        <v>7</v>
      </c>
      <c r="AQ16">
        <v>3</v>
      </c>
      <c r="AR16">
        <v>6</v>
      </c>
      <c r="AS16">
        <v>6</v>
      </c>
      <c r="AT16">
        <v>9</v>
      </c>
      <c r="AU16">
        <v>1</v>
      </c>
      <c r="AV16">
        <v>2</v>
      </c>
    </row>
    <row r="17" spans="2:48" ht="15.75">
      <c r="B17">
        <v>280</v>
      </c>
      <c r="C17">
        <v>164</v>
      </c>
      <c r="D17">
        <v>98</v>
      </c>
      <c r="E17">
        <v>72</v>
      </c>
      <c r="F17">
        <v>49</v>
      </c>
      <c r="G17">
        <v>52</v>
      </c>
      <c r="H17">
        <v>46</v>
      </c>
      <c r="I17">
        <v>44</v>
      </c>
      <c r="J17">
        <v>141</v>
      </c>
      <c r="K17">
        <v>229</v>
      </c>
      <c r="L17">
        <v>158</v>
      </c>
      <c r="M17">
        <v>121</v>
      </c>
      <c r="N17">
        <v>62</v>
      </c>
      <c r="O17">
        <v>60</v>
      </c>
      <c r="P17">
        <v>26</v>
      </c>
      <c r="Q17">
        <v>13</v>
      </c>
      <c r="R17">
        <v>2</v>
      </c>
      <c r="S17">
        <v>5</v>
      </c>
      <c r="T17">
        <v>3</v>
      </c>
      <c r="U17">
        <v>4</v>
      </c>
      <c r="V17">
        <v>2</v>
      </c>
      <c r="W17">
        <v>1</v>
      </c>
      <c r="X17">
        <v>0</v>
      </c>
      <c r="Y17">
        <v>2</v>
      </c>
      <c r="Z17">
        <v>125</v>
      </c>
      <c r="AA17">
        <v>90</v>
      </c>
      <c r="AB17">
        <v>49</v>
      </c>
      <c r="AC17">
        <v>32</v>
      </c>
      <c r="AD17">
        <v>34</v>
      </c>
      <c r="AE17">
        <v>20</v>
      </c>
      <c r="AF17">
        <v>24</v>
      </c>
      <c r="AG17">
        <v>103</v>
      </c>
      <c r="AH17">
        <v>127</v>
      </c>
      <c r="AI17">
        <v>76</v>
      </c>
      <c r="AJ17">
        <v>47</v>
      </c>
      <c r="AK17">
        <v>35</v>
      </c>
      <c r="AL17">
        <v>24</v>
      </c>
      <c r="AM17">
        <v>25</v>
      </c>
      <c r="AN17">
        <v>5</v>
      </c>
      <c r="AO17">
        <v>2</v>
      </c>
      <c r="AP17">
        <v>5</v>
      </c>
      <c r="AQ17">
        <v>3</v>
      </c>
      <c r="AR17">
        <v>4</v>
      </c>
      <c r="AS17">
        <v>2</v>
      </c>
      <c r="AT17">
        <v>1</v>
      </c>
      <c r="AU17">
        <v>2</v>
      </c>
      <c r="AV17">
        <v>2</v>
      </c>
    </row>
    <row r="18" spans="2:48" ht="15.75">
      <c r="B18">
        <v>281</v>
      </c>
      <c r="C18">
        <v>165</v>
      </c>
      <c r="D18">
        <v>135</v>
      </c>
      <c r="E18">
        <v>109</v>
      </c>
      <c r="F18">
        <v>63</v>
      </c>
      <c r="G18">
        <v>45</v>
      </c>
      <c r="H18">
        <v>30</v>
      </c>
      <c r="I18">
        <v>33</v>
      </c>
      <c r="J18">
        <v>87</v>
      </c>
      <c r="K18">
        <v>162</v>
      </c>
      <c r="L18">
        <v>153</v>
      </c>
      <c r="M18">
        <v>109</v>
      </c>
      <c r="N18">
        <v>72</v>
      </c>
      <c r="O18">
        <v>47</v>
      </c>
      <c r="P18">
        <v>36</v>
      </c>
      <c r="Q18">
        <v>17</v>
      </c>
      <c r="R18">
        <v>3</v>
      </c>
      <c r="S18">
        <v>10</v>
      </c>
      <c r="T18">
        <v>4</v>
      </c>
      <c r="U18">
        <v>5</v>
      </c>
      <c r="V18">
        <v>4</v>
      </c>
      <c r="W18">
        <v>8</v>
      </c>
      <c r="X18">
        <v>3</v>
      </c>
      <c r="Y18">
        <v>3</v>
      </c>
      <c r="Z18">
        <v>159</v>
      </c>
      <c r="AA18">
        <v>151</v>
      </c>
      <c r="AB18">
        <v>125</v>
      </c>
      <c r="AC18">
        <v>58</v>
      </c>
      <c r="AD18">
        <v>49</v>
      </c>
      <c r="AE18">
        <v>26</v>
      </c>
      <c r="AF18">
        <v>20</v>
      </c>
      <c r="AG18">
        <v>114</v>
      </c>
      <c r="AH18">
        <v>145</v>
      </c>
      <c r="AI18">
        <v>129</v>
      </c>
      <c r="AJ18">
        <v>79</v>
      </c>
      <c r="AK18">
        <v>81</v>
      </c>
      <c r="AL18">
        <v>41</v>
      </c>
      <c r="AM18">
        <v>37</v>
      </c>
      <c r="AN18">
        <v>24</v>
      </c>
      <c r="AO18">
        <v>6</v>
      </c>
      <c r="AP18">
        <v>7</v>
      </c>
      <c r="AQ18">
        <v>6</v>
      </c>
      <c r="AR18">
        <v>9</v>
      </c>
      <c r="AS18">
        <v>9</v>
      </c>
      <c r="AT18">
        <v>6</v>
      </c>
      <c r="AU18">
        <v>4</v>
      </c>
      <c r="AV18">
        <v>8</v>
      </c>
    </row>
    <row r="19" spans="2:48" ht="15.75">
      <c r="B19">
        <v>282</v>
      </c>
      <c r="C19">
        <v>4</v>
      </c>
      <c r="D19">
        <v>3</v>
      </c>
      <c r="E19">
        <v>4</v>
      </c>
      <c r="F19">
        <v>0</v>
      </c>
      <c r="G19">
        <v>0</v>
      </c>
      <c r="H19">
        <v>0</v>
      </c>
      <c r="I19">
        <v>1</v>
      </c>
      <c r="J19">
        <v>0</v>
      </c>
      <c r="K19">
        <v>1</v>
      </c>
      <c r="L19">
        <v>2</v>
      </c>
      <c r="M19">
        <v>1</v>
      </c>
      <c r="N19">
        <v>0</v>
      </c>
      <c r="O19">
        <v>4</v>
      </c>
      <c r="P19">
        <v>2</v>
      </c>
      <c r="Q19">
        <v>3</v>
      </c>
      <c r="R19">
        <v>0</v>
      </c>
      <c r="S19">
        <v>3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6</v>
      </c>
      <c r="AA19">
        <v>2</v>
      </c>
      <c r="AB19">
        <v>2</v>
      </c>
      <c r="AC19">
        <v>2</v>
      </c>
      <c r="AD19">
        <v>0</v>
      </c>
      <c r="AE19">
        <v>0</v>
      </c>
      <c r="AF19">
        <v>2</v>
      </c>
      <c r="AG19">
        <v>4</v>
      </c>
      <c r="AH19">
        <v>2</v>
      </c>
      <c r="AI19">
        <v>6</v>
      </c>
      <c r="AJ19">
        <v>2</v>
      </c>
      <c r="AK19">
        <v>4</v>
      </c>
      <c r="AL19">
        <v>1</v>
      </c>
      <c r="AM19">
        <v>1</v>
      </c>
      <c r="AN19">
        <v>1</v>
      </c>
      <c r="AO19">
        <v>0</v>
      </c>
      <c r="AP19">
        <v>1</v>
      </c>
      <c r="AQ19">
        <v>1</v>
      </c>
      <c r="AR19">
        <v>2</v>
      </c>
      <c r="AS19">
        <v>0</v>
      </c>
      <c r="AT19">
        <v>0</v>
      </c>
      <c r="AU19">
        <v>0</v>
      </c>
      <c r="AV19">
        <v>0</v>
      </c>
    </row>
    <row r="20" spans="2:48" ht="15.75">
      <c r="B20">
        <v>283</v>
      </c>
      <c r="C20">
        <v>79</v>
      </c>
      <c r="D20">
        <v>47</v>
      </c>
      <c r="E20">
        <v>42</v>
      </c>
      <c r="F20">
        <v>16</v>
      </c>
      <c r="G20">
        <v>14</v>
      </c>
      <c r="H20">
        <v>16</v>
      </c>
      <c r="I20">
        <v>12</v>
      </c>
      <c r="J20">
        <v>51</v>
      </c>
      <c r="K20">
        <v>82</v>
      </c>
      <c r="L20">
        <v>73</v>
      </c>
      <c r="M20">
        <v>43</v>
      </c>
      <c r="N20">
        <v>21</v>
      </c>
      <c r="O20">
        <v>18</v>
      </c>
      <c r="P20">
        <v>13</v>
      </c>
      <c r="Q20">
        <v>8</v>
      </c>
      <c r="R20">
        <v>3</v>
      </c>
      <c r="S20">
        <v>2</v>
      </c>
      <c r="T20">
        <v>1</v>
      </c>
      <c r="U20">
        <v>1</v>
      </c>
      <c r="V20">
        <v>3</v>
      </c>
      <c r="W20">
        <v>3</v>
      </c>
      <c r="X20">
        <v>5</v>
      </c>
      <c r="Y20">
        <v>2</v>
      </c>
      <c r="Z20">
        <v>70</v>
      </c>
      <c r="AA20">
        <v>57</v>
      </c>
      <c r="AB20">
        <v>38</v>
      </c>
      <c r="AC20">
        <v>19</v>
      </c>
      <c r="AD20">
        <v>10</v>
      </c>
      <c r="AE20">
        <v>7</v>
      </c>
      <c r="AF20">
        <v>13</v>
      </c>
      <c r="AG20">
        <v>43</v>
      </c>
      <c r="AH20">
        <v>80</v>
      </c>
      <c r="AI20">
        <v>59</v>
      </c>
      <c r="AJ20">
        <v>35</v>
      </c>
      <c r="AK20">
        <v>23</v>
      </c>
      <c r="AL20">
        <v>9</v>
      </c>
      <c r="AM20">
        <v>14</v>
      </c>
      <c r="AN20">
        <v>10</v>
      </c>
      <c r="AO20">
        <v>1</v>
      </c>
      <c r="AP20">
        <v>5</v>
      </c>
      <c r="AQ20">
        <v>1</v>
      </c>
      <c r="AR20">
        <v>6</v>
      </c>
      <c r="AS20">
        <v>4</v>
      </c>
      <c r="AT20">
        <v>2</v>
      </c>
      <c r="AU20">
        <v>3</v>
      </c>
      <c r="AV20">
        <v>3</v>
      </c>
    </row>
    <row r="21" spans="2:48" ht="15.75">
      <c r="B21">
        <v>284</v>
      </c>
      <c r="C21">
        <v>48</v>
      </c>
      <c r="D21">
        <v>42</v>
      </c>
      <c r="E21">
        <v>51</v>
      </c>
      <c r="F21">
        <v>20</v>
      </c>
      <c r="G21">
        <v>11</v>
      </c>
      <c r="H21">
        <v>8</v>
      </c>
      <c r="I21">
        <v>10</v>
      </c>
      <c r="J21">
        <v>17</v>
      </c>
      <c r="K21">
        <v>28</v>
      </c>
      <c r="L21">
        <v>33</v>
      </c>
      <c r="M21">
        <v>27</v>
      </c>
      <c r="N21">
        <v>28</v>
      </c>
      <c r="O21">
        <v>21</v>
      </c>
      <c r="P21">
        <v>13</v>
      </c>
      <c r="Q21">
        <v>7</v>
      </c>
      <c r="R21">
        <v>2</v>
      </c>
      <c r="S21">
        <v>0</v>
      </c>
      <c r="T21">
        <v>4</v>
      </c>
      <c r="U21">
        <v>1</v>
      </c>
      <c r="V21">
        <v>1</v>
      </c>
      <c r="W21">
        <v>1</v>
      </c>
      <c r="X21">
        <v>0</v>
      </c>
      <c r="Y21">
        <v>0</v>
      </c>
      <c r="Z21">
        <v>55</v>
      </c>
      <c r="AA21">
        <v>49</v>
      </c>
      <c r="AB21">
        <v>39</v>
      </c>
      <c r="AC21">
        <v>33</v>
      </c>
      <c r="AD21">
        <v>8</v>
      </c>
      <c r="AE21">
        <v>3</v>
      </c>
      <c r="AF21">
        <v>3</v>
      </c>
      <c r="AG21">
        <v>21</v>
      </c>
      <c r="AH21">
        <v>28</v>
      </c>
      <c r="AI21">
        <v>37</v>
      </c>
      <c r="AJ21">
        <v>37</v>
      </c>
      <c r="AK21">
        <v>30</v>
      </c>
      <c r="AL21">
        <v>21</v>
      </c>
      <c r="AM21">
        <v>20</v>
      </c>
      <c r="AN21">
        <v>9</v>
      </c>
      <c r="AO21">
        <v>1</v>
      </c>
      <c r="AP21">
        <v>2</v>
      </c>
      <c r="AQ21">
        <v>2</v>
      </c>
      <c r="AR21">
        <v>2</v>
      </c>
      <c r="AS21">
        <v>4</v>
      </c>
      <c r="AT21">
        <v>2</v>
      </c>
      <c r="AU21">
        <v>1</v>
      </c>
      <c r="AV21">
        <v>0</v>
      </c>
    </row>
    <row r="22" spans="2:48" ht="15.75">
      <c r="B22">
        <v>286</v>
      </c>
      <c r="C22">
        <v>21</v>
      </c>
      <c r="D22">
        <v>19</v>
      </c>
      <c r="E22">
        <v>13</v>
      </c>
      <c r="F22">
        <v>8</v>
      </c>
      <c r="G22">
        <v>7</v>
      </c>
      <c r="H22">
        <v>3</v>
      </c>
      <c r="I22">
        <v>4</v>
      </c>
      <c r="J22">
        <v>13</v>
      </c>
      <c r="K22">
        <v>14</v>
      </c>
      <c r="L22">
        <v>17</v>
      </c>
      <c r="M22">
        <v>12</v>
      </c>
      <c r="N22">
        <v>9</v>
      </c>
      <c r="O22">
        <v>7</v>
      </c>
      <c r="P22">
        <v>4</v>
      </c>
      <c r="Q22">
        <v>1</v>
      </c>
      <c r="R22">
        <v>1</v>
      </c>
      <c r="S22">
        <v>0</v>
      </c>
      <c r="T22">
        <v>0</v>
      </c>
      <c r="U22">
        <v>1</v>
      </c>
      <c r="V22">
        <v>3</v>
      </c>
      <c r="W22">
        <v>0</v>
      </c>
      <c r="X22">
        <v>1</v>
      </c>
      <c r="Y22">
        <v>0</v>
      </c>
      <c r="Z22">
        <v>15</v>
      </c>
      <c r="AA22">
        <v>17</v>
      </c>
      <c r="AB22">
        <v>8</v>
      </c>
      <c r="AC22">
        <v>5</v>
      </c>
      <c r="AD22">
        <v>3</v>
      </c>
      <c r="AE22">
        <v>2</v>
      </c>
      <c r="AF22">
        <v>3</v>
      </c>
      <c r="AG22">
        <v>10</v>
      </c>
      <c r="AH22">
        <v>13</v>
      </c>
      <c r="AI22">
        <v>7</v>
      </c>
      <c r="AJ22">
        <v>12</v>
      </c>
      <c r="AK22">
        <v>8</v>
      </c>
      <c r="AL22">
        <v>4</v>
      </c>
      <c r="AM22">
        <v>3</v>
      </c>
      <c r="AN22">
        <v>3</v>
      </c>
      <c r="AO22">
        <v>0</v>
      </c>
      <c r="AP22">
        <v>0</v>
      </c>
      <c r="AQ22">
        <v>0</v>
      </c>
      <c r="AR22">
        <v>1</v>
      </c>
      <c r="AS22">
        <v>3</v>
      </c>
      <c r="AT22">
        <v>2</v>
      </c>
      <c r="AU22">
        <v>1</v>
      </c>
      <c r="AV22">
        <v>0</v>
      </c>
    </row>
    <row r="23" spans="2:48" ht="15.75">
      <c r="B23">
        <v>728</v>
      </c>
      <c r="C23">
        <v>4</v>
      </c>
      <c r="D23">
        <v>4</v>
      </c>
      <c r="E23">
        <v>2</v>
      </c>
      <c r="F23">
        <v>1</v>
      </c>
      <c r="G23">
        <v>1</v>
      </c>
      <c r="H23">
        <v>0</v>
      </c>
      <c r="I23">
        <v>0</v>
      </c>
      <c r="J23">
        <v>0</v>
      </c>
      <c r="K23">
        <v>6</v>
      </c>
      <c r="L23">
        <v>4</v>
      </c>
      <c r="M23">
        <v>2</v>
      </c>
      <c r="N23">
        <v>1</v>
      </c>
      <c r="O23">
        <v>1</v>
      </c>
      <c r="P23">
        <v>1</v>
      </c>
      <c r="Q23">
        <v>1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7</v>
      </c>
      <c r="AA23">
        <v>3</v>
      </c>
      <c r="AB23">
        <v>3</v>
      </c>
      <c r="AC23">
        <v>2</v>
      </c>
      <c r="AD23">
        <v>0</v>
      </c>
      <c r="AE23">
        <v>0</v>
      </c>
      <c r="AF23">
        <v>0</v>
      </c>
      <c r="AG23">
        <v>4</v>
      </c>
      <c r="AH23">
        <v>1</v>
      </c>
      <c r="AI23">
        <v>2</v>
      </c>
      <c r="AJ23">
        <v>1</v>
      </c>
      <c r="AK23">
        <v>0</v>
      </c>
      <c r="AL23">
        <v>0</v>
      </c>
      <c r="AM23">
        <v>1</v>
      </c>
      <c r="AN23">
        <v>1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</row>
    <row r="24" spans="2:48" ht="15.75">
      <c r="B24">
        <v>877</v>
      </c>
      <c r="C24">
        <v>3</v>
      </c>
      <c r="D24">
        <v>1</v>
      </c>
      <c r="E24">
        <v>0</v>
      </c>
      <c r="F24">
        <v>0</v>
      </c>
      <c r="G24">
        <v>1</v>
      </c>
      <c r="H24">
        <v>1</v>
      </c>
      <c r="I24">
        <v>1</v>
      </c>
      <c r="J24">
        <v>0</v>
      </c>
      <c r="K24">
        <v>1</v>
      </c>
      <c r="L24">
        <v>0</v>
      </c>
      <c r="M24">
        <v>0</v>
      </c>
      <c r="N24">
        <v>2</v>
      </c>
      <c r="O24">
        <v>1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2</v>
      </c>
      <c r="AA24">
        <v>1</v>
      </c>
      <c r="AB24">
        <v>2</v>
      </c>
      <c r="AC24">
        <v>0</v>
      </c>
      <c r="AD24">
        <v>1</v>
      </c>
      <c r="AE24">
        <v>0</v>
      </c>
      <c r="AF24">
        <v>0</v>
      </c>
      <c r="AG24">
        <v>1</v>
      </c>
      <c r="AH24">
        <v>1</v>
      </c>
      <c r="AI24">
        <v>3</v>
      </c>
      <c r="AJ24">
        <v>1</v>
      </c>
      <c r="AK24">
        <v>0</v>
      </c>
      <c r="AL24">
        <v>1</v>
      </c>
      <c r="AM24">
        <v>0</v>
      </c>
      <c r="AN24">
        <v>0</v>
      </c>
      <c r="AO24">
        <v>0</v>
      </c>
      <c r="AP24">
        <v>1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</row>
    <row r="25" spans="2:48" ht="15.75">
      <c r="B25">
        <v>879</v>
      </c>
      <c r="C25">
        <v>1</v>
      </c>
      <c r="D25">
        <v>2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1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1</v>
      </c>
      <c r="AA25">
        <v>1</v>
      </c>
      <c r="AB25">
        <v>2</v>
      </c>
      <c r="AC25">
        <v>1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1</v>
      </c>
      <c r="AJ25">
        <v>2</v>
      </c>
      <c r="AK25">
        <v>1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</row>
    <row r="26" spans="2:48" ht="15.75">
      <c r="B26">
        <v>883</v>
      </c>
      <c r="C26">
        <v>2</v>
      </c>
      <c r="D26">
        <v>2</v>
      </c>
      <c r="E26">
        <v>2</v>
      </c>
      <c r="F26">
        <v>1</v>
      </c>
      <c r="G26">
        <v>2</v>
      </c>
      <c r="H26">
        <v>0</v>
      </c>
      <c r="I26">
        <v>0</v>
      </c>
      <c r="J26">
        <v>0</v>
      </c>
      <c r="K26">
        <v>3</v>
      </c>
      <c r="L26">
        <v>2</v>
      </c>
      <c r="M26">
        <v>2</v>
      </c>
      <c r="N26">
        <v>1</v>
      </c>
      <c r="O26">
        <v>1</v>
      </c>
      <c r="P26">
        <v>0</v>
      </c>
      <c r="Q26">
        <v>1</v>
      </c>
      <c r="R26">
        <v>1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3</v>
      </c>
      <c r="AA26">
        <v>2</v>
      </c>
      <c r="AB26">
        <v>3</v>
      </c>
      <c r="AC26">
        <v>1</v>
      </c>
      <c r="AD26">
        <v>1</v>
      </c>
      <c r="AE26">
        <v>1</v>
      </c>
      <c r="AF26">
        <v>1</v>
      </c>
      <c r="AG26">
        <v>2</v>
      </c>
      <c r="AH26">
        <v>0</v>
      </c>
      <c r="AI26">
        <v>4</v>
      </c>
      <c r="AJ26">
        <v>1</v>
      </c>
      <c r="AK26">
        <v>1</v>
      </c>
      <c r="AL26">
        <v>4</v>
      </c>
      <c r="AM26">
        <v>1</v>
      </c>
      <c r="AN26">
        <v>0</v>
      </c>
      <c r="AO26">
        <v>0</v>
      </c>
      <c r="AP26">
        <v>2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</row>
    <row r="27" spans="1:48" ht="15.75">
      <c r="A27" t="s">
        <v>76</v>
      </c>
      <c r="B27" s="18" t="s">
        <v>77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1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1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</row>
    <row r="28" spans="1:48" ht="15.75">
      <c r="A28" t="s">
        <v>72</v>
      </c>
      <c r="C28">
        <f>SUM(C5:C27)</f>
        <v>2922</v>
      </c>
      <c r="D28">
        <f aca="true" t="shared" si="0" ref="D28:AV28">SUM(D5:D27)</f>
        <v>2207</v>
      </c>
      <c r="E28">
        <f t="shared" si="0"/>
        <v>1704</v>
      </c>
      <c r="F28">
        <f t="shared" si="0"/>
        <v>1103</v>
      </c>
      <c r="G28">
        <f t="shared" si="0"/>
        <v>1164</v>
      </c>
      <c r="H28">
        <f t="shared" si="0"/>
        <v>771</v>
      </c>
      <c r="I28">
        <f t="shared" si="0"/>
        <v>809</v>
      </c>
      <c r="J28">
        <f t="shared" si="0"/>
        <v>2457</v>
      </c>
      <c r="K28">
        <f t="shared" si="0"/>
        <v>3895</v>
      </c>
      <c r="L28">
        <f t="shared" si="0"/>
        <v>2878</v>
      </c>
      <c r="M28">
        <f t="shared" si="0"/>
        <v>2143</v>
      </c>
      <c r="N28">
        <f t="shared" si="0"/>
        <v>1324</v>
      </c>
      <c r="O28">
        <f t="shared" si="0"/>
        <v>917</v>
      </c>
      <c r="P28">
        <f t="shared" si="0"/>
        <v>580</v>
      </c>
      <c r="Q28">
        <f t="shared" si="0"/>
        <v>316</v>
      </c>
      <c r="R28">
        <f t="shared" si="0"/>
        <v>80</v>
      </c>
      <c r="S28">
        <f t="shared" si="0"/>
        <v>110</v>
      </c>
      <c r="T28">
        <f t="shared" si="0"/>
        <v>65</v>
      </c>
      <c r="U28">
        <f t="shared" si="0"/>
        <v>82</v>
      </c>
      <c r="V28">
        <f t="shared" si="0"/>
        <v>96</v>
      </c>
      <c r="W28">
        <f t="shared" si="0"/>
        <v>68</v>
      </c>
      <c r="X28">
        <f t="shared" si="0"/>
        <v>33</v>
      </c>
      <c r="Y28">
        <f t="shared" si="0"/>
        <v>40</v>
      </c>
      <c r="Z28">
        <f t="shared" si="0"/>
        <v>2752</v>
      </c>
      <c r="AA28">
        <f t="shared" si="0"/>
        <v>2110</v>
      </c>
      <c r="AB28">
        <f t="shared" si="0"/>
        <v>1521</v>
      </c>
      <c r="AC28">
        <f t="shared" si="0"/>
        <v>923</v>
      </c>
      <c r="AD28">
        <f t="shared" si="0"/>
        <v>849</v>
      </c>
      <c r="AE28">
        <f t="shared" si="0"/>
        <v>515</v>
      </c>
      <c r="AF28">
        <f t="shared" si="0"/>
        <v>492</v>
      </c>
      <c r="AG28">
        <f t="shared" si="0"/>
        <v>1659</v>
      </c>
      <c r="AH28">
        <f t="shared" si="0"/>
        <v>2630</v>
      </c>
      <c r="AI28">
        <f t="shared" si="0"/>
        <v>2003</v>
      </c>
      <c r="AJ28">
        <f t="shared" si="0"/>
        <v>1287</v>
      </c>
      <c r="AK28">
        <f t="shared" si="0"/>
        <v>951</v>
      </c>
      <c r="AL28">
        <f t="shared" si="0"/>
        <v>622</v>
      </c>
      <c r="AM28">
        <f t="shared" si="0"/>
        <v>515</v>
      </c>
      <c r="AN28">
        <f t="shared" si="0"/>
        <v>271</v>
      </c>
      <c r="AO28">
        <f t="shared" si="0"/>
        <v>87</v>
      </c>
      <c r="AP28">
        <f t="shared" si="0"/>
        <v>108</v>
      </c>
      <c r="AQ28">
        <f t="shared" si="0"/>
        <v>62</v>
      </c>
      <c r="AR28">
        <f t="shared" si="0"/>
        <v>69</v>
      </c>
      <c r="AS28">
        <f t="shared" si="0"/>
        <v>85</v>
      </c>
      <c r="AT28">
        <f t="shared" si="0"/>
        <v>76</v>
      </c>
      <c r="AU28">
        <f t="shared" si="0"/>
        <v>46</v>
      </c>
      <c r="AV28">
        <f t="shared" si="0"/>
        <v>42</v>
      </c>
    </row>
    <row r="29" spans="1:48" ht="15.75">
      <c r="A29" t="s">
        <v>79</v>
      </c>
      <c r="C29">
        <f>C28-C5</f>
        <v>1083</v>
      </c>
      <c r="D29">
        <f aca="true" t="shared" si="1" ref="D29:AV29">D28-D5</f>
        <v>831</v>
      </c>
      <c r="E29">
        <f t="shared" si="1"/>
        <v>706</v>
      </c>
      <c r="F29">
        <f t="shared" si="1"/>
        <v>402</v>
      </c>
      <c r="G29">
        <f t="shared" si="1"/>
        <v>313</v>
      </c>
      <c r="H29">
        <f t="shared" si="1"/>
        <v>214</v>
      </c>
      <c r="I29">
        <f t="shared" si="1"/>
        <v>204</v>
      </c>
      <c r="J29">
        <f t="shared" si="1"/>
        <v>647</v>
      </c>
      <c r="K29">
        <f t="shared" si="1"/>
        <v>1125</v>
      </c>
      <c r="L29">
        <f t="shared" si="1"/>
        <v>939</v>
      </c>
      <c r="M29">
        <f t="shared" si="1"/>
        <v>736</v>
      </c>
      <c r="N29">
        <f t="shared" si="1"/>
        <v>478</v>
      </c>
      <c r="O29">
        <f t="shared" si="1"/>
        <v>353</v>
      </c>
      <c r="P29">
        <f t="shared" si="1"/>
        <v>224</v>
      </c>
      <c r="Q29">
        <f t="shared" si="1"/>
        <v>124</v>
      </c>
      <c r="R29">
        <f t="shared" si="1"/>
        <v>35</v>
      </c>
      <c r="S29">
        <f t="shared" si="1"/>
        <v>48</v>
      </c>
      <c r="T29">
        <f t="shared" si="1"/>
        <v>31</v>
      </c>
      <c r="U29">
        <f t="shared" si="1"/>
        <v>36</v>
      </c>
      <c r="V29">
        <f t="shared" si="1"/>
        <v>41</v>
      </c>
      <c r="W29">
        <f t="shared" si="1"/>
        <v>26</v>
      </c>
      <c r="X29">
        <f t="shared" si="1"/>
        <v>15</v>
      </c>
      <c r="Y29">
        <f t="shared" si="1"/>
        <v>8</v>
      </c>
      <c r="Z29">
        <f t="shared" si="1"/>
        <v>985</v>
      </c>
      <c r="AA29">
        <f t="shared" si="1"/>
        <v>851</v>
      </c>
      <c r="AB29">
        <f t="shared" si="1"/>
        <v>695</v>
      </c>
      <c r="AC29">
        <f t="shared" si="1"/>
        <v>394</v>
      </c>
      <c r="AD29">
        <f t="shared" si="1"/>
        <v>240</v>
      </c>
      <c r="AE29">
        <f t="shared" si="1"/>
        <v>142</v>
      </c>
      <c r="AF29">
        <f t="shared" si="1"/>
        <v>143</v>
      </c>
      <c r="AG29">
        <f t="shared" si="1"/>
        <v>562</v>
      </c>
      <c r="AH29">
        <f t="shared" si="1"/>
        <v>894</v>
      </c>
      <c r="AI29">
        <f t="shared" si="1"/>
        <v>761</v>
      </c>
      <c r="AJ29">
        <f t="shared" si="1"/>
        <v>551</v>
      </c>
      <c r="AK29">
        <f t="shared" si="1"/>
        <v>464</v>
      </c>
      <c r="AL29">
        <f t="shared" si="1"/>
        <v>287</v>
      </c>
      <c r="AM29">
        <f t="shared" si="1"/>
        <v>242</v>
      </c>
      <c r="AN29">
        <f t="shared" si="1"/>
        <v>135</v>
      </c>
      <c r="AO29">
        <f t="shared" si="1"/>
        <v>46</v>
      </c>
      <c r="AP29">
        <f t="shared" si="1"/>
        <v>58</v>
      </c>
      <c r="AQ29">
        <f t="shared" si="1"/>
        <v>29</v>
      </c>
      <c r="AR29">
        <f t="shared" si="1"/>
        <v>42</v>
      </c>
      <c r="AS29">
        <f t="shared" si="1"/>
        <v>45</v>
      </c>
      <c r="AT29">
        <f t="shared" si="1"/>
        <v>37</v>
      </c>
      <c r="AU29">
        <f t="shared" si="1"/>
        <v>21</v>
      </c>
      <c r="AV29">
        <f t="shared" si="1"/>
        <v>21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Hennepin County - CFS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wfz357</dc:creator>
  <cp:keywords/>
  <dc:description/>
  <cp:lastModifiedBy>wfz357</cp:lastModifiedBy>
  <cp:lastPrinted>2001-09-13T15:28:43Z</cp:lastPrinted>
  <dcterms:created xsi:type="dcterms:W3CDTF">2001-09-12T20:27:36Z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